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Equilibres financiers pluri2" sheetId="1" r:id="rId1"/>
  </sheets>
  <externalReferences>
    <externalReference r:id="rId4"/>
  </externalReferences>
  <definedNames>
    <definedName name="Année">'[1]Parametrages'!$C$20</definedName>
    <definedName name="CA_2">'[1]Parametrages'!$J$21</definedName>
    <definedName name="CA_3">'[1]Parametrages'!$J$22</definedName>
    <definedName name="Finess">'[1]Parametrages'!$C$8</definedName>
    <definedName name="Num_EPRD">'[1]Parametrages'!$C$21</definedName>
    <definedName name="Raison_sociale">'[1]Parametrages'!$C$7</definedName>
    <definedName name="_xlnm.Print_Area" localSheetId="0">'Equilibres financiers pluri2'!$A$7:$O$109</definedName>
  </definedNames>
  <calcPr fullCalcOnLoad="1"/>
</workbook>
</file>

<file path=xl/sharedStrings.xml><?xml version="1.0" encoding="utf-8"?>
<sst xmlns="http://schemas.openxmlformats.org/spreadsheetml/2006/main" count="211" uniqueCount="194">
  <si>
    <t>N-1</t>
  </si>
  <si>
    <t>N</t>
  </si>
  <si>
    <t>N+1</t>
  </si>
  <si>
    <t>N+2</t>
  </si>
  <si>
    <t>N+3</t>
  </si>
  <si>
    <t>Produits d'exploitation hors aides financières</t>
  </si>
  <si>
    <t>Charges d'exploitation</t>
  </si>
  <si>
    <t>Marge brute d'exploitation avant aides financières</t>
  </si>
  <si>
    <t>Taux de marge brute hors aides financières CRP</t>
  </si>
  <si>
    <t>Taux de marge brute après aides financières</t>
  </si>
  <si>
    <t>2°) Evolution de la marge brute d'exploitation entité juridique</t>
  </si>
  <si>
    <t>Marge brute d'exploitation entité juridique</t>
  </si>
  <si>
    <t>Dont Marge brute d'exploitation CRA</t>
  </si>
  <si>
    <t>Total des produits courants d'exploitation entité juridique (hors 7087)</t>
  </si>
  <si>
    <t>Taux de marge brute entité juridique</t>
  </si>
  <si>
    <t>3°) Evolution des résultats d'exploitation - compte principal et compte consolidé</t>
  </si>
  <si>
    <t>Résultat comptable CRP</t>
  </si>
  <si>
    <t>Total des produits CRP</t>
  </si>
  <si>
    <t>Résultat comptable CRP en % des produits</t>
  </si>
  <si>
    <t>Résultat comptable consolidé (tous CR confondus)</t>
  </si>
  <si>
    <t>Total des produits consolidés</t>
  </si>
  <si>
    <t>4°) Evolution de la charge de la dette</t>
  </si>
  <si>
    <t>Total charge annuelle de la dette</t>
  </si>
  <si>
    <t>Total charge annuelle de la dette en % des produits courants</t>
  </si>
  <si>
    <t>Marge brute disponible après paiement charge annuelle de la dette</t>
  </si>
  <si>
    <t>Marge brute disponible en % des produits courants d'exploitation</t>
  </si>
  <si>
    <t xml:space="preserve"> Dont CAF</t>
  </si>
  <si>
    <t>CAF en % des produits</t>
  </si>
  <si>
    <t>Dont cessions d'actifs</t>
  </si>
  <si>
    <t>Dont autres ressources</t>
  </si>
  <si>
    <t>Total Ressources</t>
  </si>
  <si>
    <t>Dont opérations courantes</t>
  </si>
  <si>
    <t>Total Emplois</t>
  </si>
  <si>
    <t>FRNG en nbre de jours de charges courantes</t>
  </si>
  <si>
    <t>BFR en nbre de jours de charges courantes</t>
  </si>
  <si>
    <t xml:space="preserve">1°) Evolution de la marge brute d'exploitation Compte de Résultat Principal </t>
  </si>
  <si>
    <t>Comptes budgétaires</t>
  </si>
  <si>
    <t>C 60 à 65</t>
  </si>
  <si>
    <t xml:space="preserve">Dont rémunérations PNM </t>
  </si>
  <si>
    <t>Dont rémunérations PM</t>
  </si>
  <si>
    <t>C 7471</t>
  </si>
  <si>
    <t>C 73114</t>
  </si>
  <si>
    <t>Dont Marge brute d'exploitation CRP après aides</t>
  </si>
  <si>
    <t>Marge brute d'exploitation avec intégralité des aides financières</t>
  </si>
  <si>
    <t xml:space="preserve">Aides financières </t>
  </si>
  <si>
    <t>C 66 tous CR</t>
  </si>
  <si>
    <t>Titre 1 emplois Tableau de Financement - hors 16449</t>
  </si>
  <si>
    <t>Titre 2 ressources tableau de financement</t>
  </si>
  <si>
    <t>1°) Ressources hors dette</t>
  </si>
  <si>
    <t>5°) Tableau de financement</t>
  </si>
  <si>
    <t>Titre 1 ressources tableau de financement</t>
  </si>
  <si>
    <t>Titre 2 emploi tableau de financement</t>
  </si>
  <si>
    <t>Evolution du FRNG sur l'exercice</t>
  </si>
  <si>
    <t>Niveau du FRNG 31/12</t>
  </si>
  <si>
    <t>Niveau du BFR 31/12</t>
  </si>
  <si>
    <t>Niveau de la Trésorerie 31/12</t>
  </si>
  <si>
    <t>Titre 3 emplois tableau de financement</t>
  </si>
  <si>
    <t>Titre 1 emplois tableau de financement - hors 16449</t>
  </si>
  <si>
    <t>Années N-1 à N+X</t>
  </si>
  <si>
    <t>Titre 3 ressources tableau de financement hors 775</t>
  </si>
  <si>
    <t>Dont charges financières entité juridique</t>
  </si>
  <si>
    <t>C 775 Titre 3 ressources tableau de financement</t>
  </si>
  <si>
    <t>Trésorerie en nbre de jours de charges courantes</t>
  </si>
  <si>
    <t>Encours de la dette en capital</t>
  </si>
  <si>
    <t>Encours de la dette en capital en % des produits consolidés</t>
  </si>
  <si>
    <t>Charges de structure (titre 4 hors charges exceptionnelles)</t>
  </si>
  <si>
    <t>Dont frais financiers</t>
  </si>
  <si>
    <t>c 66</t>
  </si>
  <si>
    <t>c 68</t>
  </si>
  <si>
    <t>Dont amortissements</t>
  </si>
  <si>
    <t>Dont provisions</t>
  </si>
  <si>
    <t>Doivent être exclues de cette ligne les aides financières non reconductibles allouées au titre d'un soutien budgétaire et les aides à l'investissement</t>
  </si>
  <si>
    <t>Dont FIR (hors soutien régional à l'investissement, hors aides financières ponctuelles)</t>
  </si>
  <si>
    <t>Doivent être exclues de cette ligne, à partir de 2013, les dotations FIR correspondant aux "ex-AC investissement" et aux "ex-AC restructuration et soutien financier aux établissements"</t>
  </si>
  <si>
    <t>Précisions de la DGOS</t>
  </si>
  <si>
    <t>Conformément aux dispositions de la circulaire du 6 juillet 2012, les produits du compte 7722 retraçant les "LAMDA" sont à retranscrire en tant que produits T2A participant au calcul de la marge brute d'exploitation.</t>
  </si>
  <si>
    <t>Ces 2 lignes visent à retracer l'évolution des rémunérations brutes retracées dans les sudvisions des comptes 641 et 642</t>
  </si>
  <si>
    <t>Doivent être inscrites sur cette ligne les charges nettes de personnel, c'est-à-dire les charges du titre 1 du CRPP minorées des remboursements pour rémunération ou charges sociales ou taxes constatées au titre 3 de produits</t>
  </si>
  <si>
    <t>Doivent être inscrites sur cette ligne les charges nettes à caractère médical, c'est-à-dire les charges du titre 2 du CRPP minorées des soldes créditeurs des variations de stock à caractère médical constatés au titre 3 de produits</t>
  </si>
  <si>
    <t>Doivent être inscrites sur cette ligne les charges nettes à caractère hôtelier et général, c'est-à-dire les charges du titre 3 du CRPP minorées des soldes créditeurs des variations de stock à caractère hôtelier et général ainsi que des rabais et ristournes constatés au titre 3 de produits</t>
  </si>
  <si>
    <t>Doivent être inscrites ici les aides financières ponctuelles allouées au titre d'un soutien budgétaire (restructuration et soutien financier aux établissements)</t>
  </si>
  <si>
    <t>Reprise automatique de la ligne 28</t>
  </si>
  <si>
    <t>La marge brute d'exploitation des comptes de résultat annexes résulte du même mode de calcul que celui appliqué au compte de résultat principal</t>
  </si>
  <si>
    <t>Addition des produits d'exploitation des comptes 70 à 75 de tous les comptes de résultat, hors le compte 7087 (remboursement de frais par les CRPA)</t>
  </si>
  <si>
    <t>Doit être inscrit ici le résultat comptable du compte de résultat principal  (compte financier N-1 et EPRD prévisionnels)</t>
  </si>
  <si>
    <t>Doit être inscrit ici le total des produits du compte principal (compte financier N-1 et EPRD prévisionnels)</t>
  </si>
  <si>
    <t>Doit être inscrit ici le résultat comptable consolidé de tous les comptes de résultat (compte financier N-1 et des EPRD prévisionnels)</t>
  </si>
  <si>
    <t>Doivent être inscrits ici le total des produits des comptes de résultat hors 7087</t>
  </si>
  <si>
    <t xml:space="preserve">Doit être inscrit ici le remboursement du capital contractuel des emprunts de l'année figurant au compte 16 ainsi que "l'amortissement" annuel du capital des emprunts obligataires remboursable in fine </t>
  </si>
  <si>
    <t>Doivent être inscrites ici les charges financières de l'ensemble des comptes de résultat</t>
  </si>
  <si>
    <t>Doit être inscrit ici le montant de l'encours de la dette en capital en fin d'année (solde créditeur du compte 16 hors 1688 169 et 1675)</t>
  </si>
  <si>
    <t>Il s'agit de la CAF au sens habituel de l'EPRD et du compte financier</t>
  </si>
  <si>
    <t>Doivent être inscrites ici les ressources du titre 1 du tableau de financement, hors 16449</t>
  </si>
  <si>
    <t>Doivent être inscrits ici les emplois du titre 1 du tableau de financement, hors 16449</t>
  </si>
  <si>
    <t>Doivent être inscrites ici les dépenses d'investissement hors immobilier lourd (comptes 20,2135,2145,215,218)</t>
  </si>
  <si>
    <t>Se référer au mode de calcul retenu dans les TBFEPS</t>
  </si>
  <si>
    <t>Taux de marge brute entité juridique hors aides</t>
  </si>
  <si>
    <t>Débits nets des crédits des comptes 60 à 65</t>
  </si>
  <si>
    <t>Cette ligne correspond au total des charges d’exploitation selon la formule de l’onglet « PGFP CAF » de la maquette officielle ANCRE</t>
  </si>
  <si>
    <t>Evolution n/n-1</t>
  </si>
  <si>
    <t>2°) Emprunt</t>
  </si>
  <si>
    <t>% de l'investissement courant sur les produits d'exploitation</t>
  </si>
  <si>
    <t>Il s'agit du résultat comptable duquel on soustrait les éventuelles aides financières ponctuelles (ligne 25)  Ce résultat est ramené aux produits totaux du CRP</t>
  </si>
  <si>
    <t>calcul auto</t>
  </si>
  <si>
    <t>Résultat hors aides ponctuelles en % des produits</t>
  </si>
  <si>
    <t>N-2</t>
  </si>
  <si>
    <t>calcul auto du taux d'endettement</t>
  </si>
  <si>
    <t>calcul auto de la durée apparente de la dette</t>
  </si>
  <si>
    <t>1)° Remboursement dette financière</t>
  </si>
  <si>
    <t>2°) Immobilisations</t>
  </si>
  <si>
    <t>3°) Autres emplois</t>
  </si>
  <si>
    <t>calcul auto sauf année N-2, à saisir</t>
  </si>
  <si>
    <t>Dont autres opérations majeures (non COPERMO)</t>
  </si>
  <si>
    <r>
      <t xml:space="preserve">Dont remboursement contractuel du capital des dettes financières </t>
    </r>
    <r>
      <rPr>
        <i/>
        <sz val="8"/>
        <color indexed="8"/>
        <rFont val="Calibri"/>
        <family val="2"/>
      </rPr>
      <t>(hors opé. afférentes à une option de tirage sur une ligne de tréso.)</t>
    </r>
  </si>
  <si>
    <t>N+X…
(3 ans après la mise en service)</t>
  </si>
  <si>
    <t>La durée de la projection financière est à ajuster en fonction de l'objet de la séance du COPERMO</t>
  </si>
  <si>
    <t>- pour les copermo performance , la prospective est à réaliser sur toute la durée du plan de retour à l'équilibre</t>
  </si>
  <si>
    <t>- pour les copermo investissement, la prospective est à réaliser jusqu'à 3 ans après la mise en service du projet d'investissement</t>
  </si>
  <si>
    <t>NOM DE L'ETABLISSEMENT</t>
  </si>
  <si>
    <t>Date de mise à jour du document</t>
  </si>
  <si>
    <t>ARS</t>
  </si>
  <si>
    <t>ANNEXE FINANCIERE EXAMEN EN COPERMO</t>
  </si>
  <si>
    <t>N-3</t>
  </si>
  <si>
    <t>N-4</t>
  </si>
  <si>
    <t>N-5</t>
  </si>
  <si>
    <t>N+4</t>
  </si>
  <si>
    <t>N+5</t>
  </si>
  <si>
    <t>La prévision doit être établie sur 5 ans a minima. En Copermo investissement, la prévision doit être établie jusque 3 ans après la mise en service. L'année N-1 doit correspondre à celle du dernier compte financier approuvé.</t>
  </si>
  <si>
    <t>Dont produits de la tarification des séjours MCO et des prestations faisant l'objet d'une tarification spécifique</t>
  </si>
  <si>
    <t>Dont produits des médicaments et des dispositifs médicaux facturés en sus des séjours MCO</t>
  </si>
  <si>
    <t>Dont forfaits annuels MCO</t>
  </si>
  <si>
    <t>C 73111, 7312, 7722</t>
  </si>
  <si>
    <t>C 73112, 73113</t>
  </si>
  <si>
    <t>Dont MIGAC  (hors aides ponctuelles non reconductibles, hors AC soutien à l'investissement)</t>
  </si>
  <si>
    <t>C 73118</t>
  </si>
  <si>
    <t>Charges de personnel</t>
  </si>
  <si>
    <t>Charges à caractère médical</t>
  </si>
  <si>
    <t>Atténuation de charges- portabilité compte épargne temps (CET)</t>
  </si>
  <si>
    <t>Autres produits de l'activité hospitalière</t>
  </si>
  <si>
    <t>Comptes de produits de titre 2</t>
  </si>
  <si>
    <t>Autres produits d'exploitation</t>
  </si>
  <si>
    <t>C 7071</t>
  </si>
  <si>
    <t>C 7087</t>
  </si>
  <si>
    <t>C 71, 72, 74, 75</t>
  </si>
  <si>
    <t>Somme</t>
  </si>
  <si>
    <t>dont rétrocession de médicaments</t>
  </si>
  <si>
    <t>dont remboursement de frais par les CRPA</t>
  </si>
  <si>
    <t>dont remboursements sur rémunération ou charges sociales ou taxes</t>
  </si>
  <si>
    <t>Comptes de charges de titre 1</t>
  </si>
  <si>
    <t>Dont autres charges de personnel</t>
  </si>
  <si>
    <t>641 (sauf 6419)</t>
  </si>
  <si>
    <t>642 (sauf 6429)</t>
  </si>
  <si>
    <t>C 621, 631 (sauf 6319), 633 (sauf 6339), 645 (sauf 64519, 64529), 647 (sauf 64719, 64729), 648 (sauf 6489)</t>
  </si>
  <si>
    <t>RRCS2 : C 6319, 6339, 6419, 6429, 64519, 64529, 64719, 64729, 6489</t>
  </si>
  <si>
    <t>C 603 (crédits)</t>
  </si>
  <si>
    <t>Produits versés par l'assurance maladie</t>
  </si>
  <si>
    <t>Comptes de charges de titre 2</t>
  </si>
  <si>
    <t>Charges  à caractère hôtelier et général</t>
  </si>
  <si>
    <t>Comptes de charges de titre 3</t>
  </si>
  <si>
    <t>dont variations de stocks (crédits)</t>
  </si>
  <si>
    <t>dont rabais, remises et ristournes</t>
  </si>
  <si>
    <t>C 609, 619, 629</t>
  </si>
  <si>
    <t>C 649</t>
  </si>
  <si>
    <t>dont autres produits d'exploitation divers</t>
  </si>
  <si>
    <t>Dont DAF, SSR, DHProx (hors aides ponctuelles non reconductibles, hors soutien à l'investissement)</t>
  </si>
  <si>
    <t>C 73115, 73116, 73117</t>
  </si>
  <si>
    <t>TRAJECTOIRE FINANCIERE (en €)</t>
  </si>
  <si>
    <t>C 7084</t>
  </si>
  <si>
    <t>dont mise à disposition de personnel facturée</t>
  </si>
  <si>
    <t>Calcul</t>
  </si>
  <si>
    <t>Charges à caractère médical nettes des remboursements</t>
  </si>
  <si>
    <t>C 654</t>
  </si>
  <si>
    <t>Dont pertes sur créances irrecouvrables</t>
  </si>
  <si>
    <t>Charges à caractère hôtelier et général nettes des pertes sur créances irrecouvrables</t>
  </si>
  <si>
    <t>Dont aides financières régionales non reconductibles - soutien ponctuel</t>
  </si>
  <si>
    <t>Dont aides financières nationales non reconductibles - soutien ponctuel</t>
  </si>
  <si>
    <t>Dont soutien régional à l'investissement au compte de résultat</t>
  </si>
  <si>
    <t>Dont soutien national à l'investissement au compte de résultat</t>
  </si>
  <si>
    <t>Total des charges courantes d'exploitation</t>
  </si>
  <si>
    <t>Marge brute entité juridique hors aides</t>
  </si>
  <si>
    <t>CAF nette</t>
  </si>
  <si>
    <t>Dont dotations et subventions investissements hors aides sollicitées pour le projet Copermo investissement</t>
  </si>
  <si>
    <t>Dont dotations et subventions investissements sollicitées pour le projet Copermo investissement</t>
  </si>
  <si>
    <t>Dont opérations Copermo Investissement</t>
  </si>
  <si>
    <t>Doivent être inscrites ici les aides financières à l'investissement inscrites en compte de résultat et correspondant à du soutien régional (FIR, AC et DAF à partir de 2013)</t>
  </si>
  <si>
    <t>Doivent être inscrites ici les aides financières à l'investissement maintenues en AC (aides financières nationales issues de plans H2007 ou H2012, Aides COPERMO prééxistantes sur une autre opération)</t>
  </si>
  <si>
    <t>C 70 à 75 + 7722 hors 7087 tous CR</t>
  </si>
  <si>
    <t>C 70 à 75 + 7722</t>
  </si>
  <si>
    <t>C 70 (sauf 7071, 7084, 7087)</t>
  </si>
  <si>
    <t>dont vente produits fabr., prest. services, march. et prod. activités annexes hors MAD de personnel (= sauf 7071, 7084 et 7087)</t>
  </si>
  <si>
    <t>V102019</t>
  </si>
  <si>
    <t>Taux de croissance annuel moyen N-1/N+4</t>
  </si>
  <si>
    <t>Total charge annuelle de la dette - Dette contractée avant le 31/12/N-1</t>
  </si>
  <si>
    <r>
      <t xml:space="preserve">Dans le cas des dossiers </t>
    </r>
    <r>
      <rPr>
        <i/>
        <u val="single"/>
        <sz val="11"/>
        <color indexed="8"/>
        <rFont val="Calibri"/>
        <family val="2"/>
      </rPr>
      <t>COPERMO Investissement uniquement:</t>
    </r>
    <r>
      <rPr>
        <i/>
        <sz val="11"/>
        <color indexed="8"/>
        <rFont val="Calibri"/>
        <family val="2"/>
      </rPr>
      <t xml:space="preserve"> transmettre deux onglets, un avec aide et un sans aide, ainsi que la donnée supplémentaire ci-dessous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</si>
</sst>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_-* #,##0.0\ _€_-;\-* #,##0.0\ _€_-;_-* &quot;-&quot;??\ _€_-;_-@_-"/>
    <numFmt numFmtId="171" formatCode="_-* #,##0\ _€_-;\-* #,##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 tint="0.49998000264167786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thin"/>
      <right style="double"/>
      <top style="medium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50" fillId="0" borderId="23" xfId="0" applyNumberFormat="1" applyFont="1" applyBorder="1" applyAlignment="1">
      <alignment horizontal="center" vertical="center" wrapText="1"/>
    </xf>
    <xf numFmtId="3" fontId="50" fillId="0" borderId="22" xfId="0" applyNumberFormat="1" applyFont="1" applyBorder="1" applyAlignment="1">
      <alignment horizontal="center" vertical="center" wrapText="1"/>
    </xf>
    <xf numFmtId="3" fontId="50" fillId="0" borderId="29" xfId="0" applyNumberFormat="1" applyFont="1" applyBorder="1" applyAlignment="1">
      <alignment horizontal="center" vertical="center" wrapText="1"/>
    </xf>
    <xf numFmtId="10" fontId="0" fillId="0" borderId="25" xfId="0" applyNumberFormat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10" fontId="0" fillId="0" borderId="14" xfId="0" applyNumberFormat="1" applyBorder="1" applyAlignment="1">
      <alignment horizontal="center" vertical="center" wrapText="1"/>
    </xf>
    <xf numFmtId="3" fontId="50" fillId="0" borderId="30" xfId="0" applyNumberFormat="1" applyFont="1" applyBorder="1" applyAlignment="1">
      <alignment horizontal="center" vertical="center" wrapText="1"/>
    </xf>
    <xf numFmtId="3" fontId="50" fillId="0" borderId="31" xfId="0" applyNumberFormat="1" applyFont="1" applyBorder="1" applyAlignment="1">
      <alignment horizontal="center" vertical="center" wrapText="1"/>
    </xf>
    <xf numFmtId="3" fontId="50" fillId="0" borderId="32" xfId="0" applyNumberFormat="1" applyFont="1" applyBorder="1" applyAlignment="1">
      <alignment horizontal="center" vertical="center" wrapText="1"/>
    </xf>
    <xf numFmtId="3" fontId="51" fillId="0" borderId="33" xfId="0" applyNumberFormat="1" applyFont="1" applyBorder="1" applyAlignment="1">
      <alignment horizontal="center" vertical="center" wrapText="1"/>
    </xf>
    <xf numFmtId="3" fontId="51" fillId="0" borderId="34" xfId="0" applyNumberFormat="1" applyFont="1" applyBorder="1" applyAlignment="1">
      <alignment horizontal="center" vertical="center" wrapText="1"/>
    </xf>
    <xf numFmtId="3" fontId="51" fillId="0" borderId="26" xfId="0" applyNumberFormat="1" applyFont="1" applyBorder="1" applyAlignment="1">
      <alignment horizontal="center" vertical="center" wrapText="1"/>
    </xf>
    <xf numFmtId="3" fontId="51" fillId="0" borderId="27" xfId="0" applyNumberFormat="1" applyFont="1" applyBorder="1" applyAlignment="1">
      <alignment horizontal="center" vertical="center" wrapText="1"/>
    </xf>
    <xf numFmtId="10" fontId="0" fillId="0" borderId="26" xfId="0" applyNumberFormat="1" applyBorder="1" applyAlignment="1">
      <alignment horizontal="center" vertical="center" wrapText="1"/>
    </xf>
    <xf numFmtId="10" fontId="0" fillId="0" borderId="27" xfId="0" applyNumberFormat="1" applyBorder="1" applyAlignment="1">
      <alignment horizontal="center" vertical="center" wrapText="1"/>
    </xf>
    <xf numFmtId="3" fontId="50" fillId="0" borderId="35" xfId="0" applyNumberFormat="1" applyFont="1" applyBorder="1" applyAlignment="1">
      <alignment horizontal="center" vertical="center" wrapText="1"/>
    </xf>
    <xf numFmtId="3" fontId="50" fillId="0" borderId="36" xfId="0" applyNumberFormat="1" applyFon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50" fillId="0" borderId="35" xfId="0" applyNumberFormat="1" applyFont="1" applyBorder="1" applyAlignment="1">
      <alignment horizontal="center" vertical="center"/>
    </xf>
    <xf numFmtId="3" fontId="50" fillId="0" borderId="36" xfId="0" applyNumberFormat="1" applyFont="1" applyBorder="1" applyAlignment="1">
      <alignment horizontal="center" vertical="center"/>
    </xf>
    <xf numFmtId="3" fontId="50" fillId="0" borderId="34" xfId="0" applyNumberFormat="1" applyFon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 wrapText="1"/>
    </xf>
    <xf numFmtId="3" fontId="49" fillId="0" borderId="33" xfId="0" applyNumberFormat="1" applyFont="1" applyBorder="1" applyAlignment="1">
      <alignment horizontal="center" vertical="center" wrapText="1"/>
    </xf>
    <xf numFmtId="3" fontId="49" fillId="0" borderId="34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3" fontId="49" fillId="0" borderId="23" xfId="0" applyNumberFormat="1" applyFont="1" applyBorder="1" applyAlignment="1">
      <alignment horizontal="center" vertical="center" wrapText="1"/>
    </xf>
    <xf numFmtId="3" fontId="49" fillId="0" borderId="22" xfId="0" applyNumberFormat="1" applyFont="1" applyBorder="1" applyAlignment="1">
      <alignment horizontal="center" vertical="center" wrapText="1"/>
    </xf>
    <xf numFmtId="3" fontId="49" fillId="0" borderId="25" xfId="0" applyNumberFormat="1" applyFont="1" applyBorder="1" applyAlignment="1">
      <alignment horizontal="center" vertical="center" wrapText="1"/>
    </xf>
    <xf numFmtId="3" fontId="49" fillId="0" borderId="13" xfId="0" applyNumberFormat="1" applyFont="1" applyBorder="1" applyAlignment="1">
      <alignment horizontal="center" vertical="center" wrapText="1"/>
    </xf>
    <xf numFmtId="3" fontId="49" fillId="0" borderId="14" xfId="0" applyNumberFormat="1" applyFont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 vertical="center" wrapText="1"/>
    </xf>
    <xf numFmtId="3" fontId="52" fillId="0" borderId="30" xfId="0" applyNumberFormat="1" applyFont="1" applyBorder="1" applyAlignment="1">
      <alignment horizontal="center" vertical="center" wrapText="1"/>
    </xf>
    <xf numFmtId="3" fontId="52" fillId="0" borderId="31" xfId="0" applyNumberFormat="1" applyFont="1" applyBorder="1" applyAlignment="1">
      <alignment horizontal="center" vertical="center" wrapText="1"/>
    </xf>
    <xf numFmtId="3" fontId="52" fillId="0" borderId="32" xfId="0" applyNumberFormat="1" applyFont="1" applyBorder="1" applyAlignment="1">
      <alignment horizontal="center" vertical="center" wrapText="1"/>
    </xf>
    <xf numFmtId="10" fontId="51" fillId="0" borderId="33" xfId="0" applyNumberFormat="1" applyFont="1" applyBorder="1" applyAlignment="1">
      <alignment horizontal="center" vertical="center" wrapText="1"/>
    </xf>
    <xf numFmtId="10" fontId="51" fillId="0" borderId="34" xfId="0" applyNumberFormat="1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/>
    </xf>
    <xf numFmtId="1" fontId="51" fillId="0" borderId="38" xfId="0" applyNumberFormat="1" applyFont="1" applyBorder="1" applyAlignment="1">
      <alignment horizontal="center" vertical="center" wrapText="1"/>
    </xf>
    <xf numFmtId="1" fontId="51" fillId="0" borderId="39" xfId="0" applyNumberFormat="1" applyFont="1" applyBorder="1" applyAlignment="1">
      <alignment horizontal="center" vertical="center" wrapText="1"/>
    </xf>
    <xf numFmtId="1" fontId="51" fillId="0" borderId="40" xfId="0" applyNumberFormat="1" applyFont="1" applyBorder="1" applyAlignment="1">
      <alignment horizontal="center" vertical="center" wrapText="1"/>
    </xf>
    <xf numFmtId="1" fontId="51" fillId="0" borderId="41" xfId="0" applyNumberFormat="1" applyFont="1" applyBorder="1" applyAlignment="1">
      <alignment horizontal="center" vertical="center" wrapText="1"/>
    </xf>
    <xf numFmtId="1" fontId="51" fillId="0" borderId="42" xfId="0" applyNumberFormat="1" applyFont="1" applyBorder="1" applyAlignment="1">
      <alignment horizontal="center" vertical="center" wrapText="1"/>
    </xf>
    <xf numFmtId="1" fontId="51" fillId="0" borderId="43" xfId="0" applyNumberFormat="1" applyFont="1" applyBorder="1" applyAlignment="1">
      <alignment horizontal="center" vertical="center" wrapText="1"/>
    </xf>
    <xf numFmtId="1" fontId="51" fillId="0" borderId="44" xfId="0" applyNumberFormat="1" applyFont="1" applyBorder="1" applyAlignment="1">
      <alignment horizontal="center" vertical="center" wrapText="1"/>
    </xf>
    <xf numFmtId="1" fontId="51" fillId="0" borderId="4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1" fontId="51" fillId="0" borderId="41" xfId="0" applyNumberFormat="1" applyFont="1" applyBorder="1" applyAlignment="1">
      <alignment horizontal="center" vertical="center" wrapText="1"/>
    </xf>
    <xf numFmtId="1" fontId="51" fillId="0" borderId="41" xfId="0" applyNumberFormat="1" applyFont="1" applyBorder="1" applyAlignment="1">
      <alignment horizontal="center" vertical="center" wrapText="1"/>
    </xf>
    <xf numFmtId="1" fontId="51" fillId="34" borderId="41" xfId="0" applyNumberFormat="1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46" xfId="0" applyFont="1" applyBorder="1" applyAlignment="1">
      <alignment horizontal="center" vertical="center" wrapText="1"/>
    </xf>
    <xf numFmtId="10" fontId="0" fillId="0" borderId="24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50" fillId="0" borderId="47" xfId="0" applyNumberFormat="1" applyFont="1" applyBorder="1" applyAlignment="1">
      <alignment horizontal="center" vertical="center" wrapText="1"/>
    </xf>
    <xf numFmtId="10" fontId="0" fillId="0" borderId="47" xfId="0" applyNumberFormat="1" applyBorder="1" applyAlignment="1">
      <alignment horizontal="center" vertical="center" wrapText="1"/>
    </xf>
    <xf numFmtId="3" fontId="52" fillId="0" borderId="49" xfId="0" applyNumberFormat="1" applyFont="1" applyBorder="1" applyAlignment="1">
      <alignment horizontal="center" vertical="center" wrapText="1"/>
    </xf>
    <xf numFmtId="3" fontId="49" fillId="0" borderId="47" xfId="0" applyNumberFormat="1" applyFont="1" applyBorder="1" applyAlignment="1">
      <alignment horizontal="center" vertical="center" wrapText="1"/>
    </xf>
    <xf numFmtId="3" fontId="49" fillId="0" borderId="50" xfId="0" applyNumberFormat="1" applyFont="1" applyBorder="1" applyAlignment="1">
      <alignment horizontal="center" vertical="center" wrapText="1"/>
    </xf>
    <xf numFmtId="3" fontId="50" fillId="0" borderId="49" xfId="0" applyNumberFormat="1" applyFont="1" applyBorder="1" applyAlignment="1">
      <alignment horizontal="center" vertical="center" wrapText="1"/>
    </xf>
    <xf numFmtId="3" fontId="50" fillId="0" borderId="51" xfId="0" applyNumberFormat="1" applyFont="1" applyBorder="1" applyAlignment="1">
      <alignment horizontal="center" vertical="center" wrapText="1"/>
    </xf>
    <xf numFmtId="3" fontId="0" fillId="34" borderId="47" xfId="0" applyNumberFormat="1" applyFill="1" applyBorder="1" applyAlignment="1">
      <alignment horizontal="center" vertical="center" wrapText="1"/>
    </xf>
    <xf numFmtId="3" fontId="0" fillId="34" borderId="24" xfId="0" applyNumberFormat="1" applyFill="1" applyBorder="1" applyAlignment="1">
      <alignment horizontal="center" vertical="center" wrapText="1"/>
    </xf>
    <xf numFmtId="3" fontId="0" fillId="34" borderId="22" xfId="0" applyNumberFormat="1" applyFill="1" applyBorder="1" applyAlignment="1">
      <alignment horizontal="center" vertical="center" wrapText="1"/>
    </xf>
    <xf numFmtId="3" fontId="0" fillId="34" borderId="25" xfId="0" applyNumberForma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 wrapText="1"/>
    </xf>
    <xf numFmtId="10" fontId="0" fillId="0" borderId="50" xfId="0" applyNumberForma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3" fontId="51" fillId="0" borderId="56" xfId="0" applyNumberFormat="1" applyFont="1" applyBorder="1" applyAlignment="1">
      <alignment horizontal="center" vertical="center" wrapText="1"/>
    </xf>
    <xf numFmtId="3" fontId="51" fillId="0" borderId="48" xfId="0" applyNumberFormat="1" applyFont="1" applyBorder="1" applyAlignment="1">
      <alignment horizontal="center" vertical="center" wrapText="1"/>
    </xf>
    <xf numFmtId="10" fontId="0" fillId="0" borderId="48" xfId="0" applyNumberForma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3" fontId="50" fillId="0" borderId="26" xfId="0" applyNumberFormat="1" applyFont="1" applyBorder="1" applyAlignment="1">
      <alignment horizontal="center" vertical="center" wrapText="1"/>
    </xf>
    <xf numFmtId="3" fontId="50" fillId="0" borderId="27" xfId="0" applyNumberFormat="1" applyFont="1" applyBorder="1" applyAlignment="1">
      <alignment horizontal="center" vertical="center" wrapText="1"/>
    </xf>
    <xf numFmtId="10" fontId="0" fillId="0" borderId="57" xfId="0" applyNumberFormat="1" applyBorder="1" applyAlignment="1">
      <alignment horizontal="center" vertical="center" wrapText="1"/>
    </xf>
    <xf numFmtId="3" fontId="50" fillId="0" borderId="58" xfId="0" applyNumberFormat="1" applyFont="1" applyBorder="1" applyAlignment="1">
      <alignment horizontal="center" vertical="center" wrapText="1"/>
    </xf>
    <xf numFmtId="10" fontId="51" fillId="0" borderId="56" xfId="0" applyNumberFormat="1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/>
    </xf>
    <xf numFmtId="0" fontId="47" fillId="0" borderId="55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3" fontId="50" fillId="0" borderId="58" xfId="0" applyNumberFormat="1" applyFont="1" applyBorder="1" applyAlignment="1">
      <alignment horizontal="center" vertical="center"/>
    </xf>
    <xf numFmtId="3" fontId="49" fillId="0" borderId="56" xfId="0" applyNumberFormat="1" applyFont="1" applyBorder="1" applyAlignment="1">
      <alignment horizontal="center" vertical="center" wrapText="1"/>
    </xf>
    <xf numFmtId="3" fontId="0" fillId="0" borderId="56" xfId="0" applyNumberFormat="1" applyBorder="1" applyAlignment="1">
      <alignment horizontal="center" vertical="center" wrapText="1"/>
    </xf>
    <xf numFmtId="0" fontId="47" fillId="34" borderId="53" xfId="0" applyFont="1" applyFill="1" applyBorder="1" applyAlignment="1">
      <alignment horizontal="center" vertical="center" wrapText="1"/>
    </xf>
    <xf numFmtId="3" fontId="47" fillId="34" borderId="56" xfId="0" applyNumberFormat="1" applyFont="1" applyFill="1" applyBorder="1" applyAlignment="1">
      <alignment horizontal="center" vertical="center" wrapText="1"/>
    </xf>
    <xf numFmtId="3" fontId="47" fillId="34" borderId="33" xfId="0" applyNumberFormat="1" applyFont="1" applyFill="1" applyBorder="1" applyAlignment="1">
      <alignment horizontal="center" vertical="center" wrapText="1"/>
    </xf>
    <xf numFmtId="3" fontId="47" fillId="34" borderId="34" xfId="0" applyNumberFormat="1" applyFont="1" applyFill="1" applyBorder="1" applyAlignment="1">
      <alignment horizontal="center" vertical="center" wrapText="1"/>
    </xf>
    <xf numFmtId="0" fontId="47" fillId="34" borderId="55" xfId="0" applyFont="1" applyFill="1" applyBorder="1" applyAlignment="1">
      <alignment horizontal="center" vertical="center" wrapText="1"/>
    </xf>
    <xf numFmtId="2" fontId="51" fillId="34" borderId="48" xfId="0" applyNumberFormat="1" applyFont="1" applyFill="1" applyBorder="1" applyAlignment="1">
      <alignment horizontal="center" vertical="center" wrapText="1"/>
    </xf>
    <xf numFmtId="2" fontId="51" fillId="34" borderId="26" xfId="0" applyNumberFormat="1" applyFont="1" applyFill="1" applyBorder="1" applyAlignment="1">
      <alignment horizontal="center" vertical="center" wrapText="1"/>
    </xf>
    <xf numFmtId="3" fontId="0" fillId="34" borderId="56" xfId="0" applyNumberFormat="1" applyFill="1" applyBorder="1" applyAlignment="1">
      <alignment horizontal="center" vertical="center" wrapText="1"/>
    </xf>
    <xf numFmtId="3" fontId="0" fillId="34" borderId="34" xfId="0" applyNumberFormat="1" applyFill="1" applyBorder="1" applyAlignment="1">
      <alignment horizontal="center" vertical="center" wrapText="1"/>
    </xf>
    <xf numFmtId="3" fontId="0" fillId="34" borderId="58" xfId="0" applyNumberFormat="1" applyFill="1" applyBorder="1" applyAlignment="1">
      <alignment horizontal="center" vertical="center" wrapText="1"/>
    </xf>
    <xf numFmtId="3" fontId="0" fillId="34" borderId="36" xfId="0" applyNumberFormat="1" applyFill="1" applyBorder="1" applyAlignment="1">
      <alignment horizontal="center" vertical="center" wrapText="1"/>
    </xf>
    <xf numFmtId="2" fontId="51" fillId="34" borderId="60" xfId="0" applyNumberFormat="1" applyFont="1" applyFill="1" applyBorder="1" applyAlignment="1">
      <alignment horizontal="center" vertical="center" wrapText="1"/>
    </xf>
    <xf numFmtId="2" fontId="51" fillId="34" borderId="61" xfId="0" applyNumberFormat="1" applyFont="1" applyFill="1" applyBorder="1" applyAlignment="1">
      <alignment horizontal="center" vertical="center" wrapText="1"/>
    </xf>
    <xf numFmtId="0" fontId="53" fillId="34" borderId="53" xfId="0" applyFont="1" applyFill="1" applyBorder="1" applyAlignment="1">
      <alignment horizontal="center" vertical="center" wrapText="1"/>
    </xf>
    <xf numFmtId="3" fontId="49" fillId="34" borderId="56" xfId="0" applyNumberFormat="1" applyFont="1" applyFill="1" applyBorder="1" applyAlignment="1">
      <alignment horizontal="center" vertical="center" wrapText="1"/>
    </xf>
    <xf numFmtId="3" fontId="0" fillId="34" borderId="33" xfId="0" applyNumberFormat="1" applyFill="1" applyBorder="1" applyAlignment="1">
      <alignment horizontal="center" vertical="center" wrapText="1"/>
    </xf>
    <xf numFmtId="3" fontId="0" fillId="34" borderId="35" xfId="0" applyNumberFormat="1" applyFill="1" applyBorder="1" applyAlignment="1">
      <alignment horizontal="center" vertical="center" wrapText="1"/>
    </xf>
    <xf numFmtId="3" fontId="50" fillId="0" borderId="56" xfId="0" applyNumberFormat="1" applyFont="1" applyBorder="1" applyAlignment="1">
      <alignment horizontal="center" vertical="center"/>
    </xf>
    <xf numFmtId="2" fontId="51" fillId="34" borderId="27" xfId="0" applyNumberFormat="1" applyFont="1" applyFill="1" applyBorder="1" applyAlignment="1">
      <alignment horizontal="center" vertical="center" wrapText="1"/>
    </xf>
    <xf numFmtId="2" fontId="51" fillId="34" borderId="62" xfId="0" applyNumberFormat="1" applyFont="1" applyFill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3" fontId="55" fillId="0" borderId="23" xfId="0" applyNumberFormat="1" applyFont="1" applyBorder="1" applyAlignment="1">
      <alignment horizontal="center" vertical="center" wrapText="1"/>
    </xf>
    <xf numFmtId="3" fontId="55" fillId="0" borderId="47" xfId="0" applyNumberFormat="1" applyFont="1" applyBorder="1" applyAlignment="1">
      <alignment horizontal="center" vertical="center" wrapText="1"/>
    </xf>
    <xf numFmtId="3" fontId="55" fillId="0" borderId="22" xfId="0" applyNumberFormat="1" applyFont="1" applyBorder="1" applyAlignment="1">
      <alignment horizontal="center" vertical="center" wrapText="1"/>
    </xf>
    <xf numFmtId="3" fontId="47" fillId="34" borderId="35" xfId="0" applyNumberFormat="1" applyFont="1" applyFill="1" applyBorder="1" applyAlignment="1">
      <alignment horizontal="center" vertical="center" wrapText="1"/>
    </xf>
    <xf numFmtId="3" fontId="47" fillId="34" borderId="36" xfId="0" applyNumberFormat="1" applyFont="1" applyFill="1" applyBorder="1" applyAlignment="1">
      <alignment horizontal="center" vertical="center" wrapText="1"/>
    </xf>
    <xf numFmtId="3" fontId="47" fillId="34" borderId="58" xfId="0" applyNumberFormat="1" applyFont="1" applyFill="1" applyBorder="1" applyAlignment="1">
      <alignment horizontal="center" vertical="center" wrapText="1"/>
    </xf>
    <xf numFmtId="3" fontId="49" fillId="34" borderId="26" xfId="0" applyNumberFormat="1" applyFont="1" applyFill="1" applyBorder="1" applyAlignment="1">
      <alignment horizontal="center" vertical="center" wrapText="1"/>
    </xf>
    <xf numFmtId="3" fontId="49" fillId="34" borderId="27" xfId="0" applyNumberFormat="1" applyFont="1" applyFill="1" applyBorder="1" applyAlignment="1">
      <alignment horizontal="center" vertical="center" wrapText="1"/>
    </xf>
    <xf numFmtId="3" fontId="49" fillId="34" borderId="48" xfId="0" applyNumberFormat="1" applyFont="1" applyFill="1" applyBorder="1" applyAlignment="1">
      <alignment horizontal="center" vertical="center" wrapText="1"/>
    </xf>
    <xf numFmtId="3" fontId="50" fillId="0" borderId="63" xfId="0" applyNumberFormat="1" applyFont="1" applyBorder="1" applyAlignment="1">
      <alignment horizontal="center" vertical="center" wrapText="1"/>
    </xf>
    <xf numFmtId="3" fontId="51" fillId="0" borderId="64" xfId="0" applyNumberFormat="1" applyFont="1" applyBorder="1" applyAlignment="1">
      <alignment horizontal="center" vertical="center" wrapText="1"/>
    </xf>
    <xf numFmtId="3" fontId="51" fillId="0" borderId="65" xfId="0" applyNumberFormat="1" applyFont="1" applyBorder="1" applyAlignment="1">
      <alignment horizontal="center" vertical="center" wrapText="1"/>
    </xf>
    <xf numFmtId="10" fontId="0" fillId="0" borderId="65" xfId="0" applyNumberFormat="1" applyBorder="1" applyAlignment="1">
      <alignment horizontal="center" vertical="center" wrapText="1"/>
    </xf>
    <xf numFmtId="3" fontId="0" fillId="0" borderId="65" xfId="0" applyNumberFormat="1" applyBorder="1" applyAlignment="1">
      <alignment horizontal="center" vertical="center" wrapText="1"/>
    </xf>
    <xf numFmtId="3" fontId="50" fillId="0" borderId="48" xfId="0" applyNumberFormat="1" applyFont="1" applyBorder="1" applyAlignment="1">
      <alignment horizontal="center" vertical="center" wrapText="1"/>
    </xf>
    <xf numFmtId="3" fontId="51" fillId="34" borderId="11" xfId="0" applyNumberFormat="1" applyFont="1" applyFill="1" applyBorder="1" applyAlignment="1">
      <alignment horizontal="center" vertical="center" wrapText="1"/>
    </xf>
    <xf numFmtId="10" fontId="51" fillId="34" borderId="11" xfId="0" applyNumberFormat="1" applyFont="1" applyFill="1" applyBorder="1" applyAlignment="1">
      <alignment horizontal="center" vertical="center" wrapText="1"/>
    </xf>
    <xf numFmtId="10" fontId="51" fillId="34" borderId="66" xfId="0" applyNumberFormat="1" applyFont="1" applyFill="1" applyBorder="1" applyAlignment="1">
      <alignment horizontal="center" vertical="center" wrapText="1"/>
    </xf>
    <xf numFmtId="3" fontId="49" fillId="34" borderId="66" xfId="0" applyNumberFormat="1" applyFont="1" applyFill="1" applyBorder="1" applyAlignment="1">
      <alignment horizontal="center" vertical="center" wrapText="1"/>
    </xf>
    <xf numFmtId="2" fontId="51" fillId="34" borderId="66" xfId="0" applyNumberFormat="1" applyFont="1" applyFill="1" applyBorder="1" applyAlignment="1">
      <alignment horizontal="center" vertical="center" wrapText="1"/>
    </xf>
    <xf numFmtId="2" fontId="51" fillId="34" borderId="67" xfId="0" applyNumberFormat="1" applyFont="1" applyFill="1" applyBorder="1" applyAlignment="1">
      <alignment horizontal="center" vertical="center" wrapText="1"/>
    </xf>
    <xf numFmtId="10" fontId="49" fillId="34" borderId="38" xfId="0" applyNumberFormat="1" applyFont="1" applyFill="1" applyBorder="1" applyAlignment="1">
      <alignment horizontal="center" vertical="center" wrapText="1"/>
    </xf>
    <xf numFmtId="10" fontId="49" fillId="34" borderId="68" xfId="0" applyNumberFormat="1" applyFont="1" applyFill="1" applyBorder="1" applyAlignment="1">
      <alignment horizontal="center" vertical="center" wrapText="1"/>
    </xf>
    <xf numFmtId="166" fontId="53" fillId="0" borderId="29" xfId="50" applyNumberFormat="1" applyFont="1" applyBorder="1" applyAlignment="1">
      <alignment horizontal="center" vertical="center" wrapText="1"/>
    </xf>
    <xf numFmtId="166" fontId="49" fillId="0" borderId="29" xfId="50" applyNumberFormat="1" applyFont="1" applyBorder="1" applyAlignment="1">
      <alignment horizontal="center" vertical="center" wrapText="1"/>
    </xf>
    <xf numFmtId="166" fontId="49" fillId="0" borderId="57" xfId="50" applyNumberFormat="1" applyFont="1" applyBorder="1" applyAlignment="1">
      <alignment horizontal="center" vertical="center" wrapText="1"/>
    </xf>
    <xf numFmtId="166" fontId="49" fillId="0" borderId="25" xfId="50" applyNumberFormat="1" applyFont="1" applyBorder="1" applyAlignment="1">
      <alignment horizontal="center" vertical="center" wrapText="1"/>
    </xf>
    <xf numFmtId="166" fontId="49" fillId="0" borderId="15" xfId="50" applyNumberFormat="1" applyFont="1" applyBorder="1" applyAlignment="1">
      <alignment horizontal="center" vertical="center" wrapText="1"/>
    </xf>
    <xf numFmtId="0" fontId="51" fillId="34" borderId="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34" borderId="69" xfId="0" applyFont="1" applyFill="1" applyBorder="1" applyAlignment="1">
      <alignment horizontal="center" vertical="center" wrapText="1"/>
    </xf>
    <xf numFmtId="0" fontId="56" fillId="35" borderId="37" xfId="0" applyFont="1" applyFill="1" applyBorder="1" applyAlignment="1">
      <alignment horizontal="center" vertical="center" wrapText="1"/>
    </xf>
    <xf numFmtId="166" fontId="54" fillId="0" borderId="70" xfId="50" applyNumberFormat="1" applyFont="1" applyBorder="1" applyAlignment="1">
      <alignment horizontal="center" vertical="center" wrapText="1"/>
    </xf>
    <xf numFmtId="166" fontId="51" fillId="0" borderId="25" xfId="50" applyNumberFormat="1" applyFont="1" applyBorder="1" applyAlignment="1">
      <alignment horizontal="center" vertical="center" wrapText="1"/>
    </xf>
    <xf numFmtId="166" fontId="51" fillId="0" borderId="28" xfId="50" applyNumberFormat="1" applyFont="1" applyBorder="1" applyAlignment="1">
      <alignment horizontal="center" vertical="center" wrapText="1"/>
    </xf>
    <xf numFmtId="166" fontId="54" fillId="0" borderId="25" xfId="50" applyNumberFormat="1" applyFont="1" applyBorder="1" applyAlignment="1">
      <alignment horizontal="center" vertical="center" wrapText="1"/>
    </xf>
    <xf numFmtId="166" fontId="54" fillId="0" borderId="29" xfId="50" applyNumberFormat="1" applyFont="1" applyBorder="1" applyAlignment="1">
      <alignment horizontal="center" vertical="center" wrapText="1"/>
    </xf>
    <xf numFmtId="166" fontId="57" fillId="0" borderId="32" xfId="50" applyNumberFormat="1" applyFont="1" applyBorder="1" applyAlignment="1">
      <alignment horizontal="center" vertical="center" wrapText="1"/>
    </xf>
    <xf numFmtId="0" fontId="58" fillId="34" borderId="71" xfId="0" applyFont="1" applyFill="1" applyBorder="1" applyAlignment="1">
      <alignment horizontal="center" vertical="center" wrapText="1"/>
    </xf>
    <xf numFmtId="166" fontId="54" fillId="34" borderId="72" xfId="50" applyNumberFormat="1" applyFont="1" applyFill="1" applyBorder="1" applyAlignment="1">
      <alignment horizontal="center" vertical="center" wrapText="1"/>
    </xf>
    <xf numFmtId="3" fontId="51" fillId="34" borderId="38" xfId="0" applyNumberFormat="1" applyFont="1" applyFill="1" applyBorder="1" applyAlignment="1">
      <alignment horizontal="center" vertical="center" wrapText="1"/>
    </xf>
    <xf numFmtId="0" fontId="58" fillId="34" borderId="39" xfId="0" applyFont="1" applyFill="1" applyBorder="1" applyAlignment="1">
      <alignment horizontal="center" vertical="center" wrapText="1"/>
    </xf>
    <xf numFmtId="10" fontId="51" fillId="34" borderId="38" xfId="0" applyNumberFormat="1" applyFont="1" applyFill="1" applyBorder="1" applyAlignment="1">
      <alignment horizontal="center" vertical="center" wrapText="1"/>
    </xf>
    <xf numFmtId="0" fontId="58" fillId="34" borderId="73" xfId="0" applyFont="1" applyFill="1" applyBorder="1" applyAlignment="1">
      <alignment horizontal="center" vertical="center" wrapText="1"/>
    </xf>
    <xf numFmtId="166" fontId="54" fillId="34" borderId="11" xfId="50" applyNumberFormat="1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166" fontId="54" fillId="34" borderId="66" xfId="50" applyNumberFormat="1" applyFont="1" applyFill="1" applyBorder="1" applyAlignment="1">
      <alignment horizontal="center" vertical="center" wrapText="1"/>
    </xf>
    <xf numFmtId="3" fontId="51" fillId="34" borderId="66" xfId="0" applyNumberFormat="1" applyFont="1" applyFill="1" applyBorder="1" applyAlignment="1">
      <alignment horizontal="center" vertical="center" wrapText="1"/>
    </xf>
    <xf numFmtId="3" fontId="54" fillId="34" borderId="66" xfId="0" applyNumberFormat="1" applyFont="1" applyFill="1" applyBorder="1" applyAlignment="1">
      <alignment horizontal="center" vertical="center" wrapText="1"/>
    </xf>
    <xf numFmtId="3" fontId="54" fillId="34" borderId="66" xfId="0" applyNumberFormat="1" applyFont="1" applyFill="1" applyBorder="1" applyAlignment="1">
      <alignment horizontal="center" vertical="center"/>
    </xf>
    <xf numFmtId="3" fontId="55" fillId="34" borderId="66" xfId="0" applyNumberFormat="1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166" fontId="54" fillId="34" borderId="0" xfId="50" applyNumberFormat="1" applyFont="1" applyFill="1" applyBorder="1" applyAlignment="1">
      <alignment horizontal="center" vertical="center" wrapText="1"/>
    </xf>
    <xf numFmtId="0" fontId="47" fillId="0" borderId="74" xfId="0" applyFont="1" applyBorder="1" applyAlignment="1">
      <alignment horizontal="center" vertical="center" wrapText="1"/>
    </xf>
    <xf numFmtId="10" fontId="47" fillId="0" borderId="75" xfId="0" applyNumberFormat="1" applyFont="1" applyBorder="1" applyAlignment="1">
      <alignment horizontal="center" vertical="center" wrapText="1"/>
    </xf>
    <xf numFmtId="10" fontId="47" fillId="0" borderId="76" xfId="0" applyNumberFormat="1" applyFont="1" applyBorder="1" applyAlignment="1">
      <alignment horizontal="center" vertical="center" wrapText="1"/>
    </xf>
    <xf numFmtId="10" fontId="47" fillId="0" borderId="77" xfId="0" applyNumberFormat="1" applyFont="1" applyBorder="1" applyAlignment="1">
      <alignment horizontal="center" vertical="center" wrapText="1"/>
    </xf>
    <xf numFmtId="10" fontId="47" fillId="0" borderId="78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10" fontId="0" fillId="0" borderId="47" xfId="0" applyNumberFormat="1" applyFont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 wrapText="1"/>
    </xf>
    <xf numFmtId="10" fontId="0" fillId="0" borderId="22" xfId="0" applyNumberFormat="1" applyFont="1" applyBorder="1" applyAlignment="1">
      <alignment horizontal="center" vertical="center" wrapText="1"/>
    </xf>
    <xf numFmtId="10" fontId="0" fillId="0" borderId="25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 quotePrefix="1">
      <alignment/>
    </xf>
    <xf numFmtId="0" fontId="47" fillId="0" borderId="79" xfId="0" applyFont="1" applyBorder="1" applyAlignment="1">
      <alignment/>
    </xf>
    <xf numFmtId="0" fontId="47" fillId="0" borderId="80" xfId="0" applyFont="1" applyBorder="1" applyAlignment="1">
      <alignment/>
    </xf>
    <xf numFmtId="0" fontId="47" fillId="0" borderId="81" xfId="0" applyFont="1" applyBorder="1" applyAlignment="1">
      <alignment/>
    </xf>
    <xf numFmtId="0" fontId="59" fillId="0" borderId="0" xfId="0" applyFont="1" applyAlignment="1">
      <alignment/>
    </xf>
    <xf numFmtId="1" fontId="51" fillId="0" borderId="41" xfId="0" applyNumberFormat="1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49" fillId="34" borderId="34" xfId="0" applyNumberFormat="1" applyFont="1" applyFill="1" applyBorder="1" applyAlignment="1">
      <alignment horizontal="center" vertical="center" wrapText="1"/>
    </xf>
    <xf numFmtId="0" fontId="51" fillId="34" borderId="37" xfId="0" applyFont="1" applyFill="1" applyBorder="1" applyAlignment="1">
      <alignment horizontal="center" vertical="center" wrapText="1"/>
    </xf>
    <xf numFmtId="1" fontId="51" fillId="0" borderId="41" xfId="0" applyNumberFormat="1" applyFont="1" applyBorder="1" applyAlignment="1">
      <alignment horizontal="center" vertical="center" wrapText="1"/>
    </xf>
    <xf numFmtId="9" fontId="53" fillId="0" borderId="27" xfId="50" applyFont="1" applyBorder="1" applyAlignment="1">
      <alignment horizontal="center" vertical="center" wrapText="1"/>
    </xf>
    <xf numFmtId="9" fontId="53" fillId="0" borderId="48" xfId="50" applyFont="1" applyBorder="1" applyAlignment="1">
      <alignment horizontal="center" vertical="center" wrapText="1"/>
    </xf>
    <xf numFmtId="9" fontId="53" fillId="0" borderId="26" xfId="50" applyFont="1" applyBorder="1" applyAlignment="1">
      <alignment horizontal="center" vertical="center" wrapText="1"/>
    </xf>
    <xf numFmtId="9" fontId="53" fillId="0" borderId="28" xfId="50" applyFont="1" applyBorder="1" applyAlignment="1">
      <alignment horizontal="center" vertical="center" wrapText="1"/>
    </xf>
    <xf numFmtId="166" fontId="53" fillId="0" borderId="28" xfId="50" applyNumberFormat="1" applyFont="1" applyBorder="1" applyAlignment="1">
      <alignment horizontal="center" vertical="center" wrapText="1"/>
    </xf>
    <xf numFmtId="1" fontId="51" fillId="0" borderId="4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right" vertical="center" wrapText="1"/>
    </xf>
    <xf numFmtId="0" fontId="49" fillId="0" borderId="17" xfId="0" applyFont="1" applyBorder="1" applyAlignment="1">
      <alignment horizontal="right" vertical="center" wrapText="1"/>
    </xf>
    <xf numFmtId="1" fontId="51" fillId="0" borderId="38" xfId="0" applyNumberFormat="1" applyFont="1" applyBorder="1" applyAlignment="1">
      <alignment horizontal="center" vertical="center" wrapText="1"/>
    </xf>
    <xf numFmtId="171" fontId="49" fillId="0" borderId="23" xfId="44" applyNumberFormat="1" applyFont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3" fillId="36" borderId="16" xfId="0" applyFont="1" applyFill="1" applyBorder="1" applyAlignment="1">
      <alignment horizontal="right" vertical="center" wrapText="1"/>
    </xf>
    <xf numFmtId="9" fontId="53" fillId="36" borderId="22" xfId="50" applyFont="1" applyFill="1" applyBorder="1" applyAlignment="1">
      <alignment horizontal="center" vertical="center" wrapText="1"/>
    </xf>
    <xf numFmtId="9" fontId="53" fillId="36" borderId="47" xfId="50" applyFont="1" applyFill="1" applyBorder="1" applyAlignment="1">
      <alignment horizontal="center" vertical="center" wrapText="1"/>
    </xf>
    <xf numFmtId="9" fontId="53" fillId="36" borderId="23" xfId="50" applyFont="1" applyFill="1" applyBorder="1" applyAlignment="1">
      <alignment horizontal="center" vertical="center" wrapText="1"/>
    </xf>
    <xf numFmtId="9" fontId="53" fillId="36" borderId="29" xfId="5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vertical="center" wrapText="1"/>
    </xf>
    <xf numFmtId="171" fontId="49" fillId="36" borderId="26" xfId="44" applyNumberFormat="1" applyFont="1" applyFill="1" applyBorder="1" applyAlignment="1">
      <alignment horizontal="center" vertical="center" wrapText="1"/>
    </xf>
    <xf numFmtId="3" fontId="0" fillId="36" borderId="27" xfId="0" applyNumberFormat="1" applyFill="1" applyBorder="1" applyAlignment="1">
      <alignment horizontal="center" vertical="center" wrapText="1"/>
    </xf>
    <xf numFmtId="3" fontId="0" fillId="36" borderId="48" xfId="0" applyNumberFormat="1" applyFill="1" applyBorder="1" applyAlignment="1">
      <alignment horizontal="center" vertical="center" wrapText="1"/>
    </xf>
    <xf numFmtId="3" fontId="0" fillId="36" borderId="23" xfId="0" applyNumberFormat="1" applyFill="1" applyBorder="1" applyAlignment="1">
      <alignment horizontal="center" vertical="center" wrapText="1"/>
    </xf>
    <xf numFmtId="3" fontId="0" fillId="36" borderId="22" xfId="0" applyNumberFormat="1" applyFill="1" applyBorder="1" applyAlignment="1">
      <alignment horizontal="center" vertical="center" wrapText="1"/>
    </xf>
    <xf numFmtId="3" fontId="0" fillId="36" borderId="25" xfId="0" applyNumberFormat="1" applyFill="1" applyBorder="1" applyAlignment="1">
      <alignment horizontal="center" vertical="center" wrapText="1"/>
    </xf>
    <xf numFmtId="0" fontId="50" fillId="36" borderId="17" xfId="0" applyFont="1" applyFill="1" applyBorder="1" applyAlignment="1">
      <alignment horizontal="center" vertical="center" wrapText="1"/>
    </xf>
    <xf numFmtId="3" fontId="50" fillId="36" borderId="83" xfId="0" applyNumberFormat="1" applyFont="1" applyFill="1" applyBorder="1" applyAlignment="1">
      <alignment horizontal="center" vertical="center" wrapText="1"/>
    </xf>
    <xf numFmtId="3" fontId="50" fillId="36" borderId="84" xfId="0" applyNumberFormat="1" applyFont="1" applyFill="1" applyBorder="1" applyAlignment="1">
      <alignment horizontal="center" vertical="center" wrapText="1"/>
    </xf>
    <xf numFmtId="3" fontId="50" fillId="36" borderId="85" xfId="0" applyNumberFormat="1" applyFont="1" applyFill="1" applyBorder="1" applyAlignment="1">
      <alignment horizontal="center" vertical="center" wrapText="1"/>
    </xf>
    <xf numFmtId="3" fontId="50" fillId="36" borderId="70" xfId="0" applyNumberFormat="1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3" fontId="50" fillId="36" borderId="23" xfId="0" applyNumberFormat="1" applyFont="1" applyFill="1" applyBorder="1" applyAlignment="1">
      <alignment horizontal="center" vertical="center" wrapText="1"/>
    </xf>
    <xf numFmtId="3" fontId="50" fillId="36" borderId="22" xfId="0" applyNumberFormat="1" applyFont="1" applyFill="1" applyBorder="1" applyAlignment="1">
      <alignment horizontal="center" vertical="center" wrapText="1"/>
    </xf>
    <xf numFmtId="3" fontId="50" fillId="36" borderId="47" xfId="0" applyNumberFormat="1" applyFont="1" applyFill="1" applyBorder="1" applyAlignment="1">
      <alignment horizontal="center" vertical="center" wrapText="1"/>
    </xf>
    <xf numFmtId="3" fontId="50" fillId="36" borderId="25" xfId="0" applyNumberFormat="1" applyFont="1" applyFill="1" applyBorder="1" applyAlignment="1">
      <alignment horizontal="center" vertical="center" wrapText="1"/>
    </xf>
    <xf numFmtId="0" fontId="49" fillId="36" borderId="16" xfId="0" applyFont="1" applyFill="1" applyBorder="1" applyAlignment="1">
      <alignment horizontal="center" vertical="center" wrapText="1"/>
    </xf>
    <xf numFmtId="3" fontId="0" fillId="36" borderId="47" xfId="0" applyNumberFormat="1" applyFill="1" applyBorder="1" applyAlignment="1">
      <alignment horizontal="center" vertical="center" wrapText="1"/>
    </xf>
    <xf numFmtId="171" fontId="0" fillId="0" borderId="0" xfId="44" applyNumberFormat="1" applyFont="1" applyAlignment="1">
      <alignment/>
    </xf>
    <xf numFmtId="171" fontId="47" fillId="0" borderId="70" xfId="44" applyNumberFormat="1" applyFont="1" applyBorder="1" applyAlignment="1">
      <alignment/>
    </xf>
    <xf numFmtId="171" fontId="47" fillId="0" borderId="29" xfId="44" applyNumberFormat="1" applyFont="1" applyBorder="1" applyAlignment="1">
      <alignment/>
    </xf>
    <xf numFmtId="171" fontId="47" fillId="0" borderId="86" xfId="44" applyNumberFormat="1" applyFont="1" applyBorder="1" applyAlignment="1">
      <alignment/>
    </xf>
    <xf numFmtId="171" fontId="0" fillId="0" borderId="0" xfId="44" applyNumberFormat="1" applyFont="1" applyBorder="1" applyAlignment="1">
      <alignment/>
    </xf>
    <xf numFmtId="171" fontId="0" fillId="0" borderId="10" xfId="44" applyNumberFormat="1" applyFont="1" applyBorder="1" applyAlignment="1">
      <alignment/>
    </xf>
    <xf numFmtId="171" fontId="0" fillId="0" borderId="13" xfId="44" applyNumberFormat="1" applyFont="1" applyBorder="1" applyAlignment="1">
      <alignment horizontal="center" vertical="center" wrapText="1"/>
    </xf>
    <xf numFmtId="171" fontId="50" fillId="36" borderId="83" xfId="44" applyNumberFormat="1" applyFont="1" applyFill="1" applyBorder="1" applyAlignment="1">
      <alignment horizontal="center" vertical="center" wrapText="1"/>
    </xf>
    <xf numFmtId="171" fontId="49" fillId="36" borderId="23" xfId="44" applyNumberFormat="1" applyFont="1" applyFill="1" applyBorder="1" applyAlignment="1">
      <alignment horizontal="center" vertical="center" wrapText="1"/>
    </xf>
    <xf numFmtId="171" fontId="49" fillId="0" borderId="26" xfId="44" applyNumberFormat="1" applyFont="1" applyBorder="1" applyAlignment="1">
      <alignment horizontal="center" vertical="center" wrapText="1"/>
    </xf>
    <xf numFmtId="171" fontId="50" fillId="36" borderId="23" xfId="44" applyNumberFormat="1" applyFont="1" applyFill="1" applyBorder="1" applyAlignment="1">
      <alignment horizontal="center" vertical="center" wrapText="1"/>
    </xf>
    <xf numFmtId="171" fontId="53" fillId="36" borderId="26" xfId="44" applyNumberFormat="1" applyFont="1" applyFill="1" applyBorder="1" applyAlignment="1">
      <alignment horizontal="right" vertical="center" wrapText="1"/>
    </xf>
    <xf numFmtId="171" fontId="50" fillId="0" borderId="23" xfId="44" applyNumberFormat="1" applyFont="1" applyBorder="1" applyAlignment="1">
      <alignment horizontal="center" vertical="center" wrapText="1"/>
    </xf>
    <xf numFmtId="171" fontId="52" fillId="0" borderId="23" xfId="44" applyNumberFormat="1" applyFont="1" applyBorder="1" applyAlignment="1">
      <alignment horizontal="center" vertical="center" wrapText="1"/>
    </xf>
    <xf numFmtId="171" fontId="49" fillId="0" borderId="13" xfId="44" applyNumberFormat="1" applyFont="1" applyBorder="1" applyAlignment="1">
      <alignment horizontal="center" vertical="center" wrapText="1"/>
    </xf>
    <xf numFmtId="171" fontId="52" fillId="0" borderId="30" xfId="44" applyNumberFormat="1" applyFont="1" applyBorder="1" applyAlignment="1">
      <alignment horizontal="center" vertical="center" wrapText="1"/>
    </xf>
    <xf numFmtId="171" fontId="50" fillId="0" borderId="30" xfId="44" applyNumberFormat="1" applyFont="1" applyBorder="1" applyAlignment="1">
      <alignment horizontal="center" vertical="center" wrapText="1"/>
    </xf>
    <xf numFmtId="171" fontId="0" fillId="34" borderId="23" xfId="44" applyNumberFormat="1" applyFont="1" applyFill="1" applyBorder="1" applyAlignment="1">
      <alignment horizontal="center" vertical="center" wrapText="1"/>
    </xf>
    <xf numFmtId="171" fontId="49" fillId="0" borderId="23" xfId="44" applyNumberFormat="1" applyFont="1" applyBorder="1" applyAlignment="1">
      <alignment horizontal="center" vertical="center"/>
    </xf>
    <xf numFmtId="171" fontId="0" fillId="0" borderId="23" xfId="44" applyNumberFormat="1" applyFont="1" applyBorder="1" applyAlignment="1">
      <alignment horizontal="center" vertical="center" wrapText="1"/>
    </xf>
    <xf numFmtId="171" fontId="47" fillId="0" borderId="87" xfId="44" applyNumberFormat="1" applyFont="1" applyBorder="1" applyAlignment="1">
      <alignment horizontal="center" vertical="center" wrapText="1"/>
    </xf>
    <xf numFmtId="171" fontId="0" fillId="0" borderId="30" xfId="44" applyNumberFormat="1" applyFont="1" applyBorder="1" applyAlignment="1">
      <alignment horizontal="center" vertical="center" wrapText="1"/>
    </xf>
    <xf numFmtId="171" fontId="47" fillId="0" borderId="23" xfId="44" applyNumberFormat="1" applyFont="1" applyBorder="1" applyAlignment="1">
      <alignment horizontal="center" vertical="center" wrapText="1"/>
    </xf>
    <xf numFmtId="171" fontId="51" fillId="0" borderId="33" xfId="44" applyNumberFormat="1" applyFont="1" applyBorder="1" applyAlignment="1">
      <alignment horizontal="center" vertical="center" wrapText="1"/>
    </xf>
    <xf numFmtId="171" fontId="51" fillId="0" borderId="26" xfId="44" applyNumberFormat="1" applyFont="1" applyBorder="1" applyAlignment="1">
      <alignment horizontal="center" vertical="center" wrapText="1"/>
    </xf>
    <xf numFmtId="171" fontId="0" fillId="0" borderId="26" xfId="44" applyNumberFormat="1" applyFont="1" applyBorder="1" applyAlignment="1">
      <alignment horizontal="center" vertical="center" wrapText="1"/>
    </xf>
    <xf numFmtId="171" fontId="47" fillId="0" borderId="26" xfId="44" applyNumberFormat="1" applyFont="1" applyBorder="1" applyAlignment="1">
      <alignment horizontal="center" vertical="center" wrapText="1"/>
    </xf>
    <xf numFmtId="171" fontId="50" fillId="0" borderId="26" xfId="44" applyNumberFormat="1" applyFont="1" applyBorder="1" applyAlignment="1">
      <alignment horizontal="center" vertical="center" wrapText="1"/>
    </xf>
    <xf numFmtId="171" fontId="50" fillId="0" borderId="35" xfId="44" applyNumberFormat="1" applyFont="1" applyBorder="1" applyAlignment="1">
      <alignment horizontal="center" vertical="center" wrapText="1"/>
    </xf>
    <xf numFmtId="171" fontId="49" fillId="0" borderId="33" xfId="44" applyNumberFormat="1" applyFont="1" applyBorder="1" applyAlignment="1">
      <alignment horizontal="center" vertical="center" wrapText="1"/>
    </xf>
    <xf numFmtId="171" fontId="47" fillId="34" borderId="23" xfId="44" applyNumberFormat="1" applyFont="1" applyFill="1" applyBorder="1" applyAlignment="1">
      <alignment horizontal="center" vertical="center" wrapText="1"/>
    </xf>
    <xf numFmtId="171" fontId="50" fillId="0" borderId="35" xfId="44" applyNumberFormat="1" applyFont="1" applyBorder="1" applyAlignment="1">
      <alignment horizontal="center" vertical="center"/>
    </xf>
    <xf numFmtId="171" fontId="47" fillId="34" borderId="33" xfId="44" applyNumberFormat="1" applyFont="1" applyFill="1" applyBorder="1" applyAlignment="1">
      <alignment horizontal="center" vertical="center" wrapText="1"/>
    </xf>
    <xf numFmtId="171" fontId="51" fillId="34" borderId="33" xfId="44" applyNumberFormat="1" applyFont="1" applyFill="1" applyBorder="1" applyAlignment="1">
      <alignment horizontal="center" vertical="center" wrapText="1"/>
    </xf>
    <xf numFmtId="171" fontId="49" fillId="34" borderId="33" xfId="44" applyNumberFormat="1" applyFont="1" applyFill="1" applyBorder="1" applyAlignment="1">
      <alignment horizontal="center" vertical="center" wrapText="1"/>
    </xf>
    <xf numFmtId="171" fontId="55" fillId="0" borderId="23" xfId="44" applyNumberFormat="1" applyFont="1" applyBorder="1" applyAlignment="1">
      <alignment horizontal="center" vertical="center" wrapText="1"/>
    </xf>
    <xf numFmtId="171" fontId="51" fillId="34" borderId="26" xfId="44" applyNumberFormat="1" applyFont="1" applyFill="1" applyBorder="1" applyAlignment="1">
      <alignment horizontal="center" vertical="center" wrapText="1"/>
    </xf>
    <xf numFmtId="171" fontId="0" fillId="34" borderId="33" xfId="44" applyNumberFormat="1" applyFont="1" applyFill="1" applyBorder="1" applyAlignment="1">
      <alignment horizontal="center" vertical="center" wrapText="1"/>
    </xf>
    <xf numFmtId="171" fontId="0" fillId="34" borderId="35" xfId="44" applyNumberFormat="1" applyFont="1" applyFill="1" applyBorder="1" applyAlignment="1">
      <alignment horizontal="center" vertical="center" wrapText="1"/>
    </xf>
    <xf numFmtId="171" fontId="51" fillId="34" borderId="61" xfId="44" applyNumberFormat="1" applyFont="1" applyFill="1" applyBorder="1" applyAlignment="1">
      <alignment horizontal="center" vertical="center" wrapText="1"/>
    </xf>
    <xf numFmtId="171" fontId="0" fillId="0" borderId="0" xfId="44" applyNumberFormat="1" applyFont="1" applyBorder="1" applyAlignment="1">
      <alignment horizontal="center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3" fontId="0" fillId="36" borderId="26" xfId="0" applyNumberFormat="1" applyFill="1" applyBorder="1" applyAlignment="1">
      <alignment horizontal="center" vertical="center" wrapText="1"/>
    </xf>
    <xf numFmtId="3" fontId="0" fillId="36" borderId="28" xfId="0" applyNumberFormat="1" applyFill="1" applyBorder="1" applyAlignment="1">
      <alignment horizontal="center" vertical="center" wrapText="1"/>
    </xf>
    <xf numFmtId="3" fontId="47" fillId="0" borderId="77" xfId="0" applyNumberFormat="1" applyFont="1" applyBorder="1" applyAlignment="1">
      <alignment horizontal="center" vertical="center" wrapText="1"/>
    </xf>
    <xf numFmtId="3" fontId="47" fillId="0" borderId="75" xfId="0" applyNumberFormat="1" applyFont="1" applyBorder="1" applyAlignment="1">
      <alignment horizontal="center" vertical="center" wrapText="1"/>
    </xf>
    <xf numFmtId="3" fontId="47" fillId="0" borderId="76" xfId="0" applyNumberFormat="1" applyFont="1" applyBorder="1" applyAlignment="1">
      <alignment horizontal="center" vertical="center" wrapText="1"/>
    </xf>
    <xf numFmtId="3" fontId="47" fillId="0" borderId="78" xfId="0" applyNumberFormat="1" applyFont="1" applyBorder="1" applyAlignment="1">
      <alignment horizontal="center" vertical="center" wrapText="1"/>
    </xf>
    <xf numFmtId="0" fontId="47" fillId="0" borderId="87" xfId="44" applyNumberFormat="1" applyFont="1" applyBorder="1" applyAlignment="1">
      <alignment horizontal="center" vertical="center" wrapText="1"/>
    </xf>
    <xf numFmtId="3" fontId="0" fillId="0" borderId="26" xfId="44" applyNumberFormat="1" applyFont="1" applyBorder="1" applyAlignment="1">
      <alignment horizontal="center" vertical="center" wrapText="1"/>
    </xf>
    <xf numFmtId="0" fontId="47" fillId="0" borderId="23" xfId="44" applyNumberFormat="1" applyFont="1" applyBorder="1" applyAlignment="1">
      <alignment horizontal="center" vertical="center" wrapText="1"/>
    </xf>
    <xf numFmtId="0" fontId="49" fillId="0" borderId="23" xfId="44" applyNumberFormat="1" applyFont="1" applyBorder="1" applyAlignment="1">
      <alignment horizontal="center" vertical="center" wrapText="1"/>
    </xf>
    <xf numFmtId="0" fontId="49" fillId="0" borderId="13" xfId="44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165" fontId="0" fillId="0" borderId="0" xfId="44" applyFont="1" applyBorder="1" applyAlignment="1">
      <alignment/>
    </xf>
    <xf numFmtId="165" fontId="0" fillId="0" borderId="0" xfId="44" applyFont="1" applyAlignment="1">
      <alignment/>
    </xf>
    <xf numFmtId="0" fontId="0" fillId="0" borderId="0" xfId="0" applyFill="1" applyAlignment="1">
      <alignment/>
    </xf>
    <xf numFmtId="171" fontId="0" fillId="0" borderId="88" xfId="44" applyNumberFormat="1" applyFont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3" fontId="0" fillId="0" borderId="35" xfId="0" applyNumberFormat="1" applyBorder="1" applyAlignment="1">
      <alignment horizontal="center" vertical="center" wrapText="1"/>
    </xf>
    <xf numFmtId="0" fontId="51" fillId="0" borderId="90" xfId="0" applyFont="1" applyBorder="1" applyAlignment="1">
      <alignment vertical="center"/>
    </xf>
    <xf numFmtId="0" fontId="0" fillId="0" borderId="91" xfId="0" applyBorder="1" applyAlignment="1">
      <alignment horizontal="center" vertical="center" wrapText="1"/>
    </xf>
    <xf numFmtId="3" fontId="0" fillId="34" borderId="23" xfId="0" applyNumberFormat="1" applyFill="1" applyBorder="1" applyAlignment="1">
      <alignment horizontal="center" vertical="center" wrapText="1"/>
    </xf>
    <xf numFmtId="0" fontId="61" fillId="37" borderId="92" xfId="0" applyFont="1" applyFill="1" applyBorder="1" applyAlignment="1">
      <alignment horizontal="center" vertical="center" wrapText="1"/>
    </xf>
    <xf numFmtId="0" fontId="61" fillId="37" borderId="93" xfId="0" applyFont="1" applyFill="1" applyBorder="1" applyAlignment="1">
      <alignment horizontal="center" vertical="center" wrapText="1"/>
    </xf>
    <xf numFmtId="0" fontId="61" fillId="37" borderId="71" xfId="0" applyFont="1" applyFill="1" applyBorder="1" applyAlignment="1">
      <alignment horizontal="center" vertical="center" wrapText="1"/>
    </xf>
    <xf numFmtId="0" fontId="61" fillId="38" borderId="94" xfId="0" applyFont="1" applyFill="1" applyBorder="1" applyAlignment="1">
      <alignment horizontal="center" vertical="center" wrapText="1"/>
    </xf>
    <xf numFmtId="0" fontId="61" fillId="38" borderId="93" xfId="0" applyFont="1" applyFill="1" applyBorder="1" applyAlignment="1">
      <alignment horizontal="center" vertical="center" wrapText="1"/>
    </xf>
    <xf numFmtId="0" fontId="61" fillId="38" borderId="95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51" fillId="0" borderId="41" xfId="0" applyNumberFormat="1" applyFont="1" applyBorder="1" applyAlignment="1">
      <alignment horizontal="center" vertical="center" wrapText="1"/>
    </xf>
    <xf numFmtId="1" fontId="51" fillId="0" borderId="38" xfId="0" applyNumberFormat="1" applyFont="1" applyBorder="1" applyAlignment="1">
      <alignment horizontal="center" vertical="center" wrapText="1"/>
    </xf>
    <xf numFmtId="1" fontId="51" fillId="0" borderId="45" xfId="0" applyNumberFormat="1" applyFont="1" applyBorder="1" applyAlignment="1">
      <alignment horizontal="center" vertical="center" wrapText="1"/>
    </xf>
    <xf numFmtId="0" fontId="61" fillId="35" borderId="96" xfId="0" applyFont="1" applyFill="1" applyBorder="1" applyAlignment="1">
      <alignment horizontal="center" vertical="center" wrapText="1"/>
    </xf>
    <xf numFmtId="0" fontId="61" fillId="35" borderId="97" xfId="0" applyFont="1" applyFill="1" applyBorder="1" applyAlignment="1">
      <alignment horizontal="center" vertical="center" wrapText="1"/>
    </xf>
    <xf numFmtId="0" fontId="62" fillId="35" borderId="97" xfId="0" applyFont="1" applyFill="1" applyBorder="1" applyAlignment="1">
      <alignment horizontal="center" vertical="center" wrapText="1"/>
    </xf>
    <xf numFmtId="0" fontId="62" fillId="35" borderId="98" xfId="0" applyFont="1" applyFill="1" applyBorder="1" applyAlignment="1">
      <alignment horizontal="center" vertical="center" wrapText="1"/>
    </xf>
    <xf numFmtId="0" fontId="61" fillId="39" borderId="92" xfId="0" applyFont="1" applyFill="1" applyBorder="1" applyAlignment="1">
      <alignment horizontal="center" vertical="center" wrapText="1"/>
    </xf>
    <xf numFmtId="0" fontId="61" fillId="39" borderId="93" xfId="0" applyFont="1" applyFill="1" applyBorder="1" applyAlignment="1">
      <alignment horizontal="center" vertical="center" wrapText="1"/>
    </xf>
    <xf numFmtId="0" fontId="61" fillId="39" borderId="71" xfId="0" applyFont="1" applyFill="1" applyBorder="1" applyAlignment="1">
      <alignment horizontal="center" vertical="center" wrapText="1"/>
    </xf>
    <xf numFmtId="0" fontId="61" fillId="40" borderId="92" xfId="0" applyFont="1" applyFill="1" applyBorder="1" applyAlignment="1">
      <alignment horizontal="center" vertical="center" wrapText="1"/>
    </xf>
    <xf numFmtId="0" fontId="61" fillId="40" borderId="93" xfId="0" applyFont="1" applyFill="1" applyBorder="1" applyAlignment="1">
      <alignment horizontal="center" vertical="center" wrapText="1"/>
    </xf>
    <xf numFmtId="0" fontId="61" fillId="40" borderId="71" xfId="0" applyFont="1" applyFill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DPF\SDPF1\Etablissements\Ile-de-France\AP-HP\EPRD%202019\EPRD_2019_7507121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Architecture"/>
      <sheetName val="Parametrages"/>
      <sheetName val="Entete EPRD"/>
      <sheetName val="Entete CRP"/>
      <sheetName val="CRP H"/>
      <sheetName val="CRP B"/>
      <sheetName val="CRP B_soins"/>
      <sheetName val="CRP B_dependance"/>
      <sheetName val="CRP B_hebergement"/>
      <sheetName val="CRP E"/>
      <sheetName val="CRP E_soins"/>
      <sheetName val="CRP E_dependance"/>
      <sheetName val="CRP E_hebergement"/>
      <sheetName val="CRP J"/>
      <sheetName val="CRP J_soins"/>
      <sheetName val="CRP J_dependance"/>
      <sheetName val="CRP J_hebergement"/>
      <sheetName val="CRP L"/>
      <sheetName val="CRP M"/>
      <sheetName val="CRP N"/>
      <sheetName val="CRP P_Synthese"/>
      <sheetName val="CRP P1"/>
      <sheetName val="CRP P2"/>
      <sheetName val="CRP P3"/>
      <sheetName val="CRP P4"/>
      <sheetName val="CRP P5"/>
      <sheetName val="CRP P6"/>
      <sheetName val="CRP P7"/>
      <sheetName val="CRP P8"/>
      <sheetName val="CRP P9"/>
      <sheetName val="CRP C"/>
      <sheetName val="CRP A"/>
      <sheetName val="CRP G"/>
      <sheetName val="SYNTHETIQUE"/>
      <sheetName val="Detail CAF"/>
      <sheetName val="TABFIN"/>
      <sheetName val="Bilan N-2"/>
      <sheetName val="Bilan de passage"/>
      <sheetName val="Bilan fonctionnel (Restitution)"/>
      <sheetName val="Fonds de roulement initial"/>
      <sheetName val="Fonds de roulement initial_p"/>
      <sheetName val="Bilan fonctionnel N-2 N-1"/>
      <sheetName val="PGFP CRP H"/>
      <sheetName val="PGFP CRP B"/>
      <sheetName val="PGFP CRP E"/>
      <sheetName val="PGFP CRP J"/>
      <sheetName val="PGFP CRP L"/>
      <sheetName val="PGFP CRP M"/>
      <sheetName val="PGFP CRP N"/>
      <sheetName val="PGFP CRP P_Synthese"/>
      <sheetName val="PGFP CRP P1"/>
      <sheetName val="PGFP CRP P2"/>
      <sheetName val="PGFP CRP P3"/>
      <sheetName val="PGFP CRP P4"/>
      <sheetName val="PGFP CRP P5"/>
      <sheetName val="PGFP CRP P6"/>
      <sheetName val="PGFP CRP P7"/>
      <sheetName val="PGFP CRP P8"/>
      <sheetName val="PGFP CRP P9"/>
      <sheetName val="PGFP CRP C"/>
      <sheetName val="PGFP CRP A"/>
      <sheetName val="PGFP CRP G"/>
      <sheetName val="PGFP CAF"/>
      <sheetName val="PGFP TABFIN"/>
      <sheetName val="PGFP FRNG-TRES"/>
      <sheetName val="PGFP RECAP"/>
      <sheetName val="Entete Annexes"/>
      <sheetName val="Entete A1"/>
      <sheetName val="ETP H"/>
      <sheetName val="ETP B"/>
      <sheetName val="ETP B_Soins"/>
      <sheetName val="ETP B_Dependance"/>
      <sheetName val="ETP B_Hebergement"/>
      <sheetName val="ETP E"/>
      <sheetName val="ETP E_Soins"/>
      <sheetName val="ETP E_Dependance"/>
      <sheetName val="ETP E_Hebergement"/>
      <sheetName val="ETP J"/>
      <sheetName val="ETP J_Soins"/>
      <sheetName val="ETP J_Dependance"/>
      <sheetName val="ETP J_Hebergement"/>
      <sheetName val="ETP L"/>
      <sheetName val="ETP M"/>
      <sheetName val="ETP N"/>
      <sheetName val="ETP P_Synthese"/>
      <sheetName val="ETP P1"/>
      <sheetName val="ETP P2"/>
      <sheetName val="ETP P3"/>
      <sheetName val="ETP P4"/>
      <sheetName val="ETP P5"/>
      <sheetName val="ETP P6"/>
      <sheetName val="ETP P7"/>
      <sheetName val="ETP P8"/>
      <sheetName val="ETP P9"/>
      <sheetName val="ETP A"/>
      <sheetName val="ETP C"/>
      <sheetName val="ETP G"/>
      <sheetName val="RECAP"/>
      <sheetName val="activite"/>
      <sheetName val="InfoVersion"/>
      <sheetName val="Aide à l'instruction ARS"/>
      <sheetName val="Analyse par budget"/>
      <sheetName val="Analyse ETP"/>
      <sheetName val="Analyse financière"/>
      <sheetName val="Analyse fi"/>
      <sheetName val="Contrôles"/>
      <sheetName val="verif"/>
      <sheetName val="Fiabilisation des comptes"/>
      <sheetName val="Indicateurs"/>
      <sheetName val="Contrôles bloquants"/>
      <sheetName val="param_display"/>
    </sheetNames>
    <sheetDataSet>
      <sheetData sheetId="2">
        <row r="7">
          <cell r="C7" t="str">
            <v>AP-HP</v>
          </cell>
        </row>
        <row r="8">
          <cell r="C8" t="str">
            <v>750712184</v>
          </cell>
        </row>
        <row r="20">
          <cell r="C20">
            <v>2019</v>
          </cell>
        </row>
        <row r="21">
          <cell r="C21" t="str">
            <v>initial</v>
          </cell>
          <cell r="J21" t="str">
            <v>COMPTE ANTICIPE 2018</v>
          </cell>
        </row>
        <row r="22">
          <cell r="J22" t="str">
            <v>PREVISIONS 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abSelected="1" zoomScalePageLayoutView="0" workbookViewId="0" topLeftCell="A1">
      <selection activeCell="P124" sqref="P124"/>
    </sheetView>
  </sheetViews>
  <sheetFormatPr defaultColWidth="11.421875" defaultRowHeight="15"/>
  <cols>
    <col min="1" max="1" width="0.85546875" style="0" customWidth="1"/>
    <col min="2" max="2" width="37.140625" style="19" customWidth="1"/>
    <col min="3" max="3" width="59.140625" style="0" customWidth="1"/>
    <col min="4" max="4" width="19.421875" style="261" customWidth="1"/>
    <col min="5" max="8" width="13.28125" style="0" customWidth="1"/>
    <col min="10" max="10" width="12.421875" style="0" customWidth="1"/>
    <col min="16" max="16" width="11.57421875" style="200" customWidth="1"/>
    <col min="17" max="17" width="105.57421875" style="0" customWidth="1"/>
    <col min="18" max="18" width="11.421875" style="81" customWidth="1"/>
  </cols>
  <sheetData>
    <row r="1" ht="15.75" thickBot="1">
      <c r="B1" s="314" t="s">
        <v>190</v>
      </c>
    </row>
    <row r="2" spans="3:9" ht="18.75">
      <c r="C2" s="215" t="s">
        <v>118</v>
      </c>
      <c r="D2" s="262"/>
      <c r="I2" s="218" t="s">
        <v>121</v>
      </c>
    </row>
    <row r="3" spans="3:4" ht="15">
      <c r="C3" s="216" t="s">
        <v>120</v>
      </c>
      <c r="D3" s="263"/>
    </row>
    <row r="4" spans="3:13" ht="15.75" thickBot="1">
      <c r="C4" s="217" t="s">
        <v>119</v>
      </c>
      <c r="D4" s="264"/>
      <c r="M4" s="316"/>
    </row>
    <row r="6" spans="2:16" ht="15">
      <c r="B6" s="15"/>
      <c r="C6" s="2"/>
      <c r="D6" s="265"/>
      <c r="E6" s="2"/>
      <c r="F6" s="2"/>
      <c r="G6" s="2"/>
      <c r="H6" s="2"/>
      <c r="I6" s="2"/>
      <c r="J6" s="2"/>
      <c r="K6" s="2"/>
      <c r="L6" s="2"/>
      <c r="M6" s="2"/>
      <c r="N6" s="315"/>
      <c r="O6" s="2"/>
      <c r="P6" s="176"/>
    </row>
    <row r="7" spans="1:17" ht="3.75" customHeight="1" thickBot="1">
      <c r="A7" s="2"/>
      <c r="B7" s="20"/>
      <c r="C7" s="1"/>
      <c r="D7" s="26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77"/>
      <c r="Q7" s="1"/>
    </row>
    <row r="8" spans="1:17" ht="30.75" customHeight="1" thickBot="1">
      <c r="A8" s="3"/>
      <c r="B8" s="331" t="s">
        <v>166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3"/>
      <c r="P8" s="178"/>
      <c r="Q8" s="67" t="s">
        <v>74</v>
      </c>
    </row>
    <row r="9" spans="1:17" ht="77.25" customHeight="1" thickBot="1">
      <c r="A9" s="3"/>
      <c r="B9" s="334" t="s">
        <v>36</v>
      </c>
      <c r="C9" s="4" t="s">
        <v>58</v>
      </c>
      <c r="D9" s="267" t="s">
        <v>124</v>
      </c>
      <c r="E9" s="220" t="s">
        <v>123</v>
      </c>
      <c r="F9" s="220" t="s">
        <v>122</v>
      </c>
      <c r="G9" s="220" t="s">
        <v>105</v>
      </c>
      <c r="H9" s="82" t="s">
        <v>0</v>
      </c>
      <c r="I9" s="5" t="s">
        <v>1</v>
      </c>
      <c r="J9" s="6" t="s">
        <v>2</v>
      </c>
      <c r="K9" s="6" t="s">
        <v>3</v>
      </c>
      <c r="L9" s="6" t="s">
        <v>4</v>
      </c>
      <c r="M9" s="6" t="s">
        <v>125</v>
      </c>
      <c r="N9" s="6" t="s">
        <v>126</v>
      </c>
      <c r="O9" s="7" t="s">
        <v>114</v>
      </c>
      <c r="P9" s="223" t="s">
        <v>191</v>
      </c>
      <c r="Q9" s="68" t="s">
        <v>127</v>
      </c>
    </row>
    <row r="10" spans="1:17" ht="43.5" customHeight="1" thickBot="1" thickTop="1">
      <c r="A10" s="3"/>
      <c r="B10" s="335"/>
      <c r="C10" s="339" t="s">
        <v>35</v>
      </c>
      <c r="D10" s="340"/>
      <c r="E10" s="340"/>
      <c r="F10" s="340"/>
      <c r="G10" s="340"/>
      <c r="H10" s="341"/>
      <c r="I10" s="341"/>
      <c r="J10" s="341"/>
      <c r="K10" s="341"/>
      <c r="L10" s="341"/>
      <c r="M10" s="341"/>
      <c r="N10" s="341"/>
      <c r="O10" s="342"/>
      <c r="P10" s="179"/>
      <c r="Q10" s="69"/>
    </row>
    <row r="11" spans="1:17" ht="15.75">
      <c r="A11" s="3"/>
      <c r="B11" s="236" t="s">
        <v>187</v>
      </c>
      <c r="C11" s="249" t="s">
        <v>5</v>
      </c>
      <c r="D11" s="268">
        <f>D12+D20+D21</f>
        <v>0</v>
      </c>
      <c r="E11" s="251">
        <f aca="true" t="shared" si="0" ref="E11:O11">E12+E20+E21</f>
        <v>0</v>
      </c>
      <c r="F11" s="251">
        <f t="shared" si="0"/>
        <v>0</v>
      </c>
      <c r="G11" s="251">
        <f t="shared" si="0"/>
        <v>0</v>
      </c>
      <c r="H11" s="252">
        <f t="shared" si="0"/>
        <v>0</v>
      </c>
      <c r="I11" s="250">
        <f t="shared" si="0"/>
        <v>0</v>
      </c>
      <c r="J11" s="251">
        <f t="shared" si="0"/>
        <v>0</v>
      </c>
      <c r="K11" s="251">
        <f t="shared" si="0"/>
        <v>0</v>
      </c>
      <c r="L11" s="251">
        <f t="shared" si="0"/>
        <v>0</v>
      </c>
      <c r="M11" s="251">
        <f t="shared" si="0"/>
        <v>0</v>
      </c>
      <c r="N11" s="251">
        <f t="shared" si="0"/>
        <v>0</v>
      </c>
      <c r="O11" s="253">
        <f t="shared" si="0"/>
        <v>0</v>
      </c>
      <c r="P11" s="180" t="e">
        <f>(M11/H11)^(1/5)-1</f>
        <v>#DIV/0!</v>
      </c>
      <c r="Q11" s="70"/>
    </row>
    <row r="12" spans="1:17" ht="30">
      <c r="A12" s="3"/>
      <c r="B12" s="236" t="s">
        <v>144</v>
      </c>
      <c r="C12" s="259" t="s">
        <v>155</v>
      </c>
      <c r="D12" s="269">
        <f>D13+D15+D16+D17+D18+D19</f>
        <v>0</v>
      </c>
      <c r="E12" s="247"/>
      <c r="F12" s="247"/>
      <c r="G12" s="247"/>
      <c r="H12" s="260"/>
      <c r="I12" s="246"/>
      <c r="J12" s="247"/>
      <c r="K12" s="247"/>
      <c r="L12" s="247"/>
      <c r="M12" s="247"/>
      <c r="N12" s="247"/>
      <c r="O12" s="248"/>
      <c r="P12" s="181" t="e">
        <f aca="true" t="shared" si="1" ref="P12:P30">(M12/H12)^(1/5)-1</f>
        <v>#DIV/0!</v>
      </c>
      <c r="Q12" s="224" t="s">
        <v>75</v>
      </c>
    </row>
    <row r="13" spans="1:17" ht="30">
      <c r="A13" s="3"/>
      <c r="B13" s="13" t="s">
        <v>131</v>
      </c>
      <c r="C13" s="232" t="s">
        <v>128</v>
      </c>
      <c r="D13" s="235"/>
      <c r="E13" s="26"/>
      <c r="F13" s="26"/>
      <c r="G13" s="26"/>
      <c r="H13" s="84"/>
      <c r="I13" s="24"/>
      <c r="J13" s="26"/>
      <c r="K13" s="26"/>
      <c r="L13" s="26"/>
      <c r="M13" s="26"/>
      <c r="N13" s="26"/>
      <c r="O13" s="27"/>
      <c r="P13" s="181" t="e">
        <f t="shared" si="1"/>
        <v>#DIV/0!</v>
      </c>
      <c r="Q13" s="219" t="s">
        <v>75</v>
      </c>
    </row>
    <row r="14" spans="1:17" ht="15">
      <c r="A14" s="3"/>
      <c r="B14" s="236"/>
      <c r="C14" s="237" t="s">
        <v>99</v>
      </c>
      <c r="D14" s="243"/>
      <c r="E14" s="238" t="e">
        <f>E13/D13-1</f>
        <v>#DIV/0!</v>
      </c>
      <c r="F14" s="238" t="e">
        <f aca="true" t="shared" si="2" ref="F14:O14">F13/E13-1</f>
        <v>#DIV/0!</v>
      </c>
      <c r="G14" s="238" t="e">
        <f t="shared" si="2"/>
        <v>#DIV/0!</v>
      </c>
      <c r="H14" s="239" t="e">
        <f t="shared" si="2"/>
        <v>#DIV/0!</v>
      </c>
      <c r="I14" s="240" t="e">
        <f t="shared" si="2"/>
        <v>#DIV/0!</v>
      </c>
      <c r="J14" s="238" t="e">
        <f t="shared" si="2"/>
        <v>#DIV/0!</v>
      </c>
      <c r="K14" s="238" t="e">
        <f t="shared" si="2"/>
        <v>#DIV/0!</v>
      </c>
      <c r="L14" s="238" t="e">
        <f t="shared" si="2"/>
        <v>#DIV/0!</v>
      </c>
      <c r="M14" s="238" t="e">
        <f t="shared" si="2"/>
        <v>#DIV/0!</v>
      </c>
      <c r="N14" s="238" t="e">
        <f t="shared" si="2"/>
        <v>#DIV/0!</v>
      </c>
      <c r="O14" s="241" t="e">
        <f t="shared" si="2"/>
        <v>#DIV/0!</v>
      </c>
      <c r="P14" s="171" t="e">
        <f t="shared" si="1"/>
        <v>#DIV/0!</v>
      </c>
      <c r="Q14" s="77" t="s">
        <v>103</v>
      </c>
    </row>
    <row r="15" spans="1:17" ht="25.5">
      <c r="A15" s="3"/>
      <c r="B15" s="13" t="s">
        <v>132</v>
      </c>
      <c r="C15" s="232" t="s">
        <v>129</v>
      </c>
      <c r="D15" s="270"/>
      <c r="E15" s="225"/>
      <c r="F15" s="225"/>
      <c r="G15" s="225"/>
      <c r="H15" s="226"/>
      <c r="I15" s="227"/>
      <c r="J15" s="225"/>
      <c r="K15" s="225"/>
      <c r="L15" s="225"/>
      <c r="M15" s="225"/>
      <c r="N15" s="225"/>
      <c r="O15" s="228"/>
      <c r="P15" s="229" t="e">
        <f t="shared" si="1"/>
        <v>#DIV/0!</v>
      </c>
      <c r="Q15" s="219"/>
    </row>
    <row r="16" spans="1:17" ht="15">
      <c r="A16" s="3"/>
      <c r="B16" s="13" t="s">
        <v>41</v>
      </c>
      <c r="C16" s="232" t="s">
        <v>130</v>
      </c>
      <c r="D16" s="270"/>
      <c r="E16" s="225"/>
      <c r="F16" s="225"/>
      <c r="G16" s="225"/>
      <c r="H16" s="226"/>
      <c r="I16" s="227"/>
      <c r="J16" s="225"/>
      <c r="K16" s="225"/>
      <c r="L16" s="225"/>
      <c r="M16" s="225"/>
      <c r="N16" s="225"/>
      <c r="O16" s="228"/>
      <c r="P16" s="229" t="e">
        <f t="shared" si="1"/>
        <v>#DIV/0!</v>
      </c>
      <c r="Q16" s="224"/>
    </row>
    <row r="17" spans="1:17" ht="30">
      <c r="A17" s="3"/>
      <c r="B17" s="13" t="s">
        <v>165</v>
      </c>
      <c r="C17" s="232" t="s">
        <v>164</v>
      </c>
      <c r="D17" s="270"/>
      <c r="E17" s="29"/>
      <c r="F17" s="29"/>
      <c r="G17" s="29"/>
      <c r="H17" s="85"/>
      <c r="I17" s="28"/>
      <c r="J17" s="29"/>
      <c r="K17" s="29"/>
      <c r="L17" s="29"/>
      <c r="M17" s="29"/>
      <c r="N17" s="29"/>
      <c r="O17" s="30"/>
      <c r="P17" s="182" t="e">
        <f t="shared" si="1"/>
        <v>#DIV/0!</v>
      </c>
      <c r="Q17" s="72" t="s">
        <v>71</v>
      </c>
    </row>
    <row r="18" spans="1:17" ht="25.5">
      <c r="A18" s="3"/>
      <c r="B18" s="13" t="s">
        <v>134</v>
      </c>
      <c r="C18" s="232" t="s">
        <v>133</v>
      </c>
      <c r="D18" s="270"/>
      <c r="E18" s="29"/>
      <c r="F18" s="29"/>
      <c r="G18" s="29"/>
      <c r="H18" s="85"/>
      <c r="I18" s="28"/>
      <c r="J18" s="29"/>
      <c r="K18" s="29"/>
      <c r="L18" s="29"/>
      <c r="M18" s="29"/>
      <c r="N18" s="29"/>
      <c r="O18" s="30"/>
      <c r="P18" s="182" t="e">
        <f t="shared" si="1"/>
        <v>#DIV/0!</v>
      </c>
      <c r="Q18" s="71"/>
    </row>
    <row r="19" spans="1:17" ht="30">
      <c r="A19" s="3"/>
      <c r="B19" s="13" t="s">
        <v>40</v>
      </c>
      <c r="C19" s="232" t="s">
        <v>72</v>
      </c>
      <c r="D19" s="270"/>
      <c r="E19" s="29"/>
      <c r="F19" s="29"/>
      <c r="G19" s="29"/>
      <c r="H19" s="85"/>
      <c r="I19" s="28"/>
      <c r="J19" s="29"/>
      <c r="K19" s="29"/>
      <c r="L19" s="29"/>
      <c r="M19" s="29"/>
      <c r="N19" s="29"/>
      <c r="O19" s="30"/>
      <c r="P19" s="182" t="e">
        <f t="shared" si="1"/>
        <v>#DIV/0!</v>
      </c>
      <c r="Q19" s="72" t="s">
        <v>73</v>
      </c>
    </row>
    <row r="20" spans="1:17" ht="15">
      <c r="A20" s="3"/>
      <c r="B20" s="13" t="s">
        <v>139</v>
      </c>
      <c r="C20" s="8" t="s">
        <v>138</v>
      </c>
      <c r="D20" s="235"/>
      <c r="E20" s="26"/>
      <c r="F20" s="26"/>
      <c r="G20" s="26"/>
      <c r="H20" s="84"/>
      <c r="I20" s="24"/>
      <c r="J20" s="26"/>
      <c r="K20" s="26"/>
      <c r="L20" s="26"/>
      <c r="M20" s="26"/>
      <c r="N20" s="26"/>
      <c r="O20" s="27"/>
      <c r="P20" s="181" t="e">
        <f t="shared" si="1"/>
        <v>#DIV/0!</v>
      </c>
      <c r="Q20" s="68"/>
    </row>
    <row r="21" spans="1:17" ht="15">
      <c r="A21" s="3"/>
      <c r="B21" s="236" t="s">
        <v>144</v>
      </c>
      <c r="C21" s="242" t="s">
        <v>140</v>
      </c>
      <c r="D21" s="243">
        <f>SUM(D22:D30)</f>
        <v>0</v>
      </c>
      <c r="E21" s="244"/>
      <c r="F21" s="244"/>
      <c r="G21" s="244"/>
      <c r="H21" s="245"/>
      <c r="I21" s="246"/>
      <c r="J21" s="247"/>
      <c r="K21" s="247"/>
      <c r="L21" s="247"/>
      <c r="M21" s="247"/>
      <c r="N21" s="247"/>
      <c r="O21" s="248"/>
      <c r="P21" s="181" t="e">
        <f t="shared" si="1"/>
        <v>#DIV/0!</v>
      </c>
      <c r="Q21" s="224"/>
    </row>
    <row r="22" spans="1:17" ht="25.5">
      <c r="A22" s="3"/>
      <c r="B22" s="13" t="s">
        <v>188</v>
      </c>
      <c r="C22" s="233" t="s">
        <v>189</v>
      </c>
      <c r="D22" s="270"/>
      <c r="E22" s="29"/>
      <c r="F22" s="29"/>
      <c r="G22" s="29"/>
      <c r="H22" s="85"/>
      <c r="I22" s="24"/>
      <c r="J22" s="26"/>
      <c r="K22" s="26"/>
      <c r="L22" s="26"/>
      <c r="M22" s="26"/>
      <c r="N22" s="26"/>
      <c r="O22" s="27"/>
      <c r="P22" s="181" t="e">
        <f t="shared" si="1"/>
        <v>#DIV/0!</v>
      </c>
      <c r="Q22" s="224"/>
    </row>
    <row r="23" spans="1:17" ht="15">
      <c r="A23" s="3"/>
      <c r="B23" s="231" t="s">
        <v>167</v>
      </c>
      <c r="C23" s="233" t="s">
        <v>168</v>
      </c>
      <c r="D23" s="270"/>
      <c r="E23" s="29"/>
      <c r="F23" s="29"/>
      <c r="G23" s="29"/>
      <c r="H23" s="85"/>
      <c r="I23" s="24"/>
      <c r="J23" s="26"/>
      <c r="K23" s="26"/>
      <c r="L23" s="26"/>
      <c r="M23" s="26"/>
      <c r="N23" s="26"/>
      <c r="O23" s="27"/>
      <c r="P23" s="181" t="e">
        <f t="shared" si="1"/>
        <v>#DIV/0!</v>
      </c>
      <c r="Q23" s="230"/>
    </row>
    <row r="24" spans="1:17" ht="15">
      <c r="A24" s="3"/>
      <c r="B24" s="13" t="s">
        <v>141</v>
      </c>
      <c r="C24" s="233" t="s">
        <v>145</v>
      </c>
      <c r="D24" s="270"/>
      <c r="E24" s="29"/>
      <c r="F24" s="29"/>
      <c r="G24" s="29"/>
      <c r="H24" s="85"/>
      <c r="I24" s="24"/>
      <c r="J24" s="26"/>
      <c r="K24" s="26"/>
      <c r="L24" s="26"/>
      <c r="M24" s="26"/>
      <c r="N24" s="26"/>
      <c r="O24" s="27"/>
      <c r="P24" s="181" t="e">
        <f t="shared" si="1"/>
        <v>#DIV/0!</v>
      </c>
      <c r="Q24" s="224"/>
    </row>
    <row r="25" spans="1:17" ht="15">
      <c r="A25" s="3"/>
      <c r="B25" s="13" t="s">
        <v>142</v>
      </c>
      <c r="C25" s="233" t="s">
        <v>146</v>
      </c>
      <c r="D25" s="270"/>
      <c r="E25" s="29"/>
      <c r="F25" s="29"/>
      <c r="G25" s="29"/>
      <c r="H25" s="85"/>
      <c r="I25" s="24"/>
      <c r="J25" s="26"/>
      <c r="K25" s="26"/>
      <c r="L25" s="26"/>
      <c r="M25" s="26"/>
      <c r="N25" s="26"/>
      <c r="O25" s="27"/>
      <c r="P25" s="181" t="e">
        <f t="shared" si="1"/>
        <v>#DIV/0!</v>
      </c>
      <c r="Q25" s="224"/>
    </row>
    <row r="26" spans="1:17" ht="15">
      <c r="A26" s="3"/>
      <c r="B26" s="13" t="s">
        <v>143</v>
      </c>
      <c r="C26" s="233" t="s">
        <v>163</v>
      </c>
      <c r="D26" s="270"/>
      <c r="E26" s="29"/>
      <c r="F26" s="29"/>
      <c r="G26" s="29"/>
      <c r="H26" s="85"/>
      <c r="I26" s="24"/>
      <c r="J26" s="26"/>
      <c r="K26" s="26"/>
      <c r="L26" s="26"/>
      <c r="M26" s="26"/>
      <c r="N26" s="26"/>
      <c r="O26" s="27"/>
      <c r="P26" s="181" t="e">
        <f t="shared" si="1"/>
        <v>#DIV/0!</v>
      </c>
      <c r="Q26" s="224"/>
    </row>
    <row r="27" spans="1:17" ht="15">
      <c r="A27" s="3"/>
      <c r="B27" s="13" t="s">
        <v>154</v>
      </c>
      <c r="C27" s="233" t="s">
        <v>159</v>
      </c>
      <c r="D27" s="270"/>
      <c r="E27" s="29"/>
      <c r="F27" s="29"/>
      <c r="G27" s="29"/>
      <c r="H27" s="85"/>
      <c r="I27" s="24"/>
      <c r="J27" s="26"/>
      <c r="K27" s="26"/>
      <c r="L27" s="26"/>
      <c r="M27" s="26"/>
      <c r="N27" s="26"/>
      <c r="O27" s="27"/>
      <c r="P27" s="181" t="e">
        <f t="shared" si="1"/>
        <v>#DIV/0!</v>
      </c>
      <c r="Q27" s="224"/>
    </row>
    <row r="28" spans="1:17" ht="15">
      <c r="A28" s="3"/>
      <c r="B28" s="13" t="s">
        <v>161</v>
      </c>
      <c r="C28" s="233" t="s">
        <v>160</v>
      </c>
      <c r="D28" s="270"/>
      <c r="E28" s="29"/>
      <c r="F28" s="29"/>
      <c r="G28" s="29"/>
      <c r="H28" s="85"/>
      <c r="I28" s="24"/>
      <c r="J28" s="26"/>
      <c r="K28" s="26"/>
      <c r="L28" s="26"/>
      <c r="M28" s="26"/>
      <c r="N28" s="26"/>
      <c r="O28" s="27"/>
      <c r="P28" s="181" t="e">
        <f t="shared" si="1"/>
        <v>#DIV/0!</v>
      </c>
      <c r="Q28" s="224"/>
    </row>
    <row r="29" spans="1:17" ht="30">
      <c r="A29" s="3"/>
      <c r="B29" s="13" t="s">
        <v>153</v>
      </c>
      <c r="C29" s="233" t="s">
        <v>147</v>
      </c>
      <c r="D29" s="270"/>
      <c r="E29" s="29"/>
      <c r="F29" s="29"/>
      <c r="G29" s="29"/>
      <c r="H29" s="85"/>
      <c r="I29" s="24"/>
      <c r="J29" s="26"/>
      <c r="K29" s="26"/>
      <c r="L29" s="26"/>
      <c r="M29" s="26"/>
      <c r="N29" s="26"/>
      <c r="O29" s="27"/>
      <c r="P29" s="181" t="e">
        <f t="shared" si="1"/>
        <v>#DIV/0!</v>
      </c>
      <c r="Q29" s="224"/>
    </row>
    <row r="30" spans="1:17" ht="15">
      <c r="A30" s="3"/>
      <c r="B30" s="13" t="s">
        <v>162</v>
      </c>
      <c r="C30" s="233" t="s">
        <v>137</v>
      </c>
      <c r="D30" s="270"/>
      <c r="E30" s="29"/>
      <c r="F30" s="29"/>
      <c r="G30" s="29"/>
      <c r="H30" s="85"/>
      <c r="I30" s="24"/>
      <c r="J30" s="26"/>
      <c r="K30" s="26"/>
      <c r="L30" s="26"/>
      <c r="M30" s="26"/>
      <c r="N30" s="26"/>
      <c r="O30" s="27"/>
      <c r="P30" s="181" t="e">
        <f t="shared" si="1"/>
        <v>#DIV/0!</v>
      </c>
      <c r="Q30" s="224"/>
    </row>
    <row r="31" spans="1:17" ht="15.75" customHeight="1">
      <c r="A31" s="3"/>
      <c r="B31" s="349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1"/>
    </row>
    <row r="32" spans="1:17" ht="15.75">
      <c r="A32" s="3"/>
      <c r="B32" s="236" t="s">
        <v>37</v>
      </c>
      <c r="C32" s="254" t="s">
        <v>6</v>
      </c>
      <c r="D32" s="271">
        <f aca="true" t="shared" si="3" ref="D32:O32">+D33+D38+D41</f>
        <v>0</v>
      </c>
      <c r="E32" s="256">
        <f t="shared" si="3"/>
        <v>0</v>
      </c>
      <c r="F32" s="256">
        <f t="shared" si="3"/>
        <v>0</v>
      </c>
      <c r="G32" s="256">
        <f t="shared" si="3"/>
        <v>0</v>
      </c>
      <c r="H32" s="257">
        <f t="shared" si="3"/>
        <v>0</v>
      </c>
      <c r="I32" s="255">
        <f t="shared" si="3"/>
        <v>0</v>
      </c>
      <c r="J32" s="256">
        <f t="shared" si="3"/>
        <v>0</v>
      </c>
      <c r="K32" s="256">
        <f t="shared" si="3"/>
        <v>0</v>
      </c>
      <c r="L32" s="256">
        <f t="shared" si="3"/>
        <v>0</v>
      </c>
      <c r="M32" s="256">
        <f t="shared" si="3"/>
        <v>0</v>
      </c>
      <c r="N32" s="256">
        <f t="shared" si="3"/>
        <v>0</v>
      </c>
      <c r="O32" s="258">
        <f t="shared" si="3"/>
        <v>0</v>
      </c>
      <c r="P32" s="183" t="e">
        <f>(M32/H32)^(1/5)-1</f>
        <v>#DIV/0!</v>
      </c>
      <c r="Q32" s="72"/>
    </row>
    <row r="33" spans="1:17" ht="44.25" customHeight="1">
      <c r="A33" s="3"/>
      <c r="B33" s="13" t="s">
        <v>148</v>
      </c>
      <c r="C33" s="9" t="s">
        <v>135</v>
      </c>
      <c r="D33" s="270"/>
      <c r="E33" s="29"/>
      <c r="F33" s="29"/>
      <c r="G33" s="29"/>
      <c r="H33" s="85"/>
      <c r="I33" s="24"/>
      <c r="J33" s="26"/>
      <c r="K33" s="26"/>
      <c r="L33" s="26"/>
      <c r="M33" s="26"/>
      <c r="N33" s="26"/>
      <c r="O33" s="27"/>
      <c r="P33" s="181" t="e">
        <f aca="true" t="shared" si="4" ref="P33:P44">(M33/H33)^(1/5)-1</f>
        <v>#DIV/0!</v>
      </c>
      <c r="Q33" s="68" t="s">
        <v>77</v>
      </c>
    </row>
    <row r="34" spans="1:17" ht="15">
      <c r="A34" s="3"/>
      <c r="B34" s="236" t="s">
        <v>169</v>
      </c>
      <c r="C34" s="237" t="s">
        <v>99</v>
      </c>
      <c r="D34" s="272"/>
      <c r="E34" s="238" t="e">
        <f>E33/D33-1</f>
        <v>#DIV/0!</v>
      </c>
      <c r="F34" s="238" t="e">
        <f aca="true" t="shared" si="5" ref="F34:O34">F33/E33-1</f>
        <v>#DIV/0!</v>
      </c>
      <c r="G34" s="238" t="e">
        <f t="shared" si="5"/>
        <v>#DIV/0!</v>
      </c>
      <c r="H34" s="239" t="e">
        <f t="shared" si="5"/>
        <v>#DIV/0!</v>
      </c>
      <c r="I34" s="240" t="e">
        <f t="shared" si="5"/>
        <v>#DIV/0!</v>
      </c>
      <c r="J34" s="238" t="e">
        <f t="shared" si="5"/>
        <v>#DIV/0!</v>
      </c>
      <c r="K34" s="238" t="e">
        <f t="shared" si="5"/>
        <v>#DIV/0!</v>
      </c>
      <c r="L34" s="238" t="e">
        <f t="shared" si="5"/>
        <v>#DIV/0!</v>
      </c>
      <c r="M34" s="238" t="e">
        <f t="shared" si="5"/>
        <v>#DIV/0!</v>
      </c>
      <c r="N34" s="238" t="e">
        <f t="shared" si="5"/>
        <v>#DIV/0!</v>
      </c>
      <c r="O34" s="241" t="e">
        <f t="shared" si="5"/>
        <v>#DIV/0!</v>
      </c>
      <c r="P34" s="171" t="e">
        <f t="shared" si="4"/>
        <v>#DIV/0!</v>
      </c>
      <c r="Q34" s="72" t="s">
        <v>103</v>
      </c>
    </row>
    <row r="35" spans="1:17" ht="15">
      <c r="A35" s="3"/>
      <c r="B35" s="13" t="s">
        <v>150</v>
      </c>
      <c r="C35" s="8" t="s">
        <v>38</v>
      </c>
      <c r="D35" s="235"/>
      <c r="E35" s="26"/>
      <c r="F35" s="26"/>
      <c r="G35" s="26"/>
      <c r="H35" s="84"/>
      <c r="I35" s="24"/>
      <c r="J35" s="26"/>
      <c r="K35" s="26"/>
      <c r="L35" s="26"/>
      <c r="M35" s="26"/>
      <c r="N35" s="26"/>
      <c r="O35" s="27"/>
      <c r="P35" s="181" t="e">
        <f t="shared" si="4"/>
        <v>#DIV/0!</v>
      </c>
      <c r="Q35" s="336" t="s">
        <v>76</v>
      </c>
    </row>
    <row r="36" spans="1:17" ht="15">
      <c r="A36" s="3"/>
      <c r="B36" s="13" t="s">
        <v>151</v>
      </c>
      <c r="C36" s="8" t="s">
        <v>39</v>
      </c>
      <c r="D36" s="235"/>
      <c r="E36" s="26"/>
      <c r="F36" s="26"/>
      <c r="G36" s="26"/>
      <c r="H36" s="84"/>
      <c r="I36" s="28"/>
      <c r="J36" s="29"/>
      <c r="K36" s="29"/>
      <c r="L36" s="29"/>
      <c r="M36" s="29"/>
      <c r="N36" s="29"/>
      <c r="O36" s="30"/>
      <c r="P36" s="182" t="e">
        <f t="shared" si="4"/>
        <v>#DIV/0!</v>
      </c>
      <c r="Q36" s="337"/>
    </row>
    <row r="37" spans="1:17" ht="45">
      <c r="A37" s="3"/>
      <c r="B37" s="13" t="s">
        <v>152</v>
      </c>
      <c r="C37" s="8" t="s">
        <v>149</v>
      </c>
      <c r="D37" s="235"/>
      <c r="E37" s="26"/>
      <c r="F37" s="26"/>
      <c r="G37" s="26"/>
      <c r="H37" s="84"/>
      <c r="I37" s="28"/>
      <c r="J37" s="29"/>
      <c r="K37" s="29"/>
      <c r="L37" s="29"/>
      <c r="M37" s="29"/>
      <c r="N37" s="29"/>
      <c r="O37" s="30"/>
      <c r="P37" s="182" t="e">
        <f t="shared" si="4"/>
        <v>#DIV/0!</v>
      </c>
      <c r="Q37" s="338"/>
    </row>
    <row r="38" spans="1:17" ht="30">
      <c r="A38" s="3"/>
      <c r="B38" s="13" t="s">
        <v>156</v>
      </c>
      <c r="C38" s="8" t="s">
        <v>136</v>
      </c>
      <c r="D38" s="235"/>
      <c r="E38" s="26"/>
      <c r="F38" s="26"/>
      <c r="G38" s="26"/>
      <c r="H38" s="84"/>
      <c r="I38" s="24"/>
      <c r="J38" s="26"/>
      <c r="K38" s="26"/>
      <c r="L38" s="26"/>
      <c r="M38" s="26"/>
      <c r="N38" s="26"/>
      <c r="O38" s="27"/>
      <c r="P38" s="181" t="e">
        <f t="shared" si="4"/>
        <v>#DIV/0!</v>
      </c>
      <c r="Q38" s="68" t="s">
        <v>78</v>
      </c>
    </row>
    <row r="39" spans="1:17" ht="15">
      <c r="A39" s="3"/>
      <c r="B39" s="236" t="s">
        <v>169</v>
      </c>
      <c r="C39" s="259" t="s">
        <v>170</v>
      </c>
      <c r="D39" s="269">
        <f>D38-D24-D15</f>
        <v>0</v>
      </c>
      <c r="E39" s="247"/>
      <c r="F39" s="247"/>
      <c r="G39" s="247"/>
      <c r="H39" s="260"/>
      <c r="I39" s="246"/>
      <c r="J39" s="247"/>
      <c r="K39" s="247"/>
      <c r="L39" s="247"/>
      <c r="M39" s="247"/>
      <c r="N39" s="247"/>
      <c r="O39" s="248"/>
      <c r="P39" s="181" t="e">
        <f t="shared" si="4"/>
        <v>#DIV/0!</v>
      </c>
      <c r="Q39" s="234"/>
    </row>
    <row r="40" spans="1:17" ht="15">
      <c r="A40" s="3"/>
      <c r="B40" s="236" t="s">
        <v>169</v>
      </c>
      <c r="C40" s="237" t="s">
        <v>99</v>
      </c>
      <c r="D40" s="272"/>
      <c r="E40" s="238" t="e">
        <f aca="true" t="shared" si="6" ref="E40:O40">E39/D39-1</f>
        <v>#DIV/0!</v>
      </c>
      <c r="F40" s="238" t="e">
        <f t="shared" si="6"/>
        <v>#DIV/0!</v>
      </c>
      <c r="G40" s="238" t="e">
        <f t="shared" si="6"/>
        <v>#DIV/0!</v>
      </c>
      <c r="H40" s="239" t="e">
        <f t="shared" si="6"/>
        <v>#DIV/0!</v>
      </c>
      <c r="I40" s="240" t="e">
        <f t="shared" si="6"/>
        <v>#DIV/0!</v>
      </c>
      <c r="J40" s="238" t="e">
        <f t="shared" si="6"/>
        <v>#DIV/0!</v>
      </c>
      <c r="K40" s="238" t="e">
        <f t="shared" si="6"/>
        <v>#DIV/0!</v>
      </c>
      <c r="L40" s="238" t="e">
        <f t="shared" si="6"/>
        <v>#DIV/0!</v>
      </c>
      <c r="M40" s="238" t="e">
        <f t="shared" si="6"/>
        <v>#DIV/0!</v>
      </c>
      <c r="N40" s="238" t="e">
        <f t="shared" si="6"/>
        <v>#DIV/0!</v>
      </c>
      <c r="O40" s="241" t="e">
        <f t="shared" si="6"/>
        <v>#DIV/0!</v>
      </c>
      <c r="P40" s="171" t="e">
        <f t="shared" si="4"/>
        <v>#DIV/0!</v>
      </c>
      <c r="Q40" s="72" t="s">
        <v>103</v>
      </c>
    </row>
    <row r="41" spans="1:17" ht="45">
      <c r="A41" s="3"/>
      <c r="B41" s="13" t="s">
        <v>158</v>
      </c>
      <c r="C41" s="8" t="s">
        <v>157</v>
      </c>
      <c r="D41" s="235"/>
      <c r="E41" s="26"/>
      <c r="F41" s="26"/>
      <c r="G41" s="26"/>
      <c r="H41" s="84"/>
      <c r="I41" s="24"/>
      <c r="J41" s="26"/>
      <c r="K41" s="26"/>
      <c r="L41" s="26"/>
      <c r="M41" s="26"/>
      <c r="N41" s="26"/>
      <c r="O41" s="27"/>
      <c r="P41" s="181" t="e">
        <f t="shared" si="4"/>
        <v>#DIV/0!</v>
      </c>
      <c r="Q41" s="72" t="s">
        <v>79</v>
      </c>
    </row>
    <row r="42" spans="1:17" ht="15">
      <c r="A42" s="3"/>
      <c r="B42" s="231" t="s">
        <v>171</v>
      </c>
      <c r="C42" s="8" t="s">
        <v>172</v>
      </c>
      <c r="D42" s="235"/>
      <c r="E42" s="26"/>
      <c r="F42" s="26"/>
      <c r="G42" s="26"/>
      <c r="H42" s="84"/>
      <c r="I42" s="24"/>
      <c r="J42" s="26"/>
      <c r="K42" s="26"/>
      <c r="L42" s="26"/>
      <c r="M42" s="26"/>
      <c r="N42" s="26"/>
      <c r="O42" s="27"/>
      <c r="P42" s="181" t="e">
        <f t="shared" si="4"/>
        <v>#DIV/0!</v>
      </c>
      <c r="Q42" s="302"/>
    </row>
    <row r="43" spans="1:17" ht="25.5">
      <c r="A43" s="3"/>
      <c r="B43" s="236" t="s">
        <v>169</v>
      </c>
      <c r="C43" s="259" t="s">
        <v>173</v>
      </c>
      <c r="D43" s="269">
        <f>D41-D42</f>
        <v>0</v>
      </c>
      <c r="E43" s="247"/>
      <c r="F43" s="247"/>
      <c r="G43" s="247"/>
      <c r="H43" s="260"/>
      <c r="I43" s="303"/>
      <c r="J43" s="244"/>
      <c r="K43" s="244"/>
      <c r="L43" s="244"/>
      <c r="M43" s="244"/>
      <c r="N43" s="244"/>
      <c r="O43" s="304"/>
      <c r="P43" s="182" t="e">
        <f t="shared" si="4"/>
        <v>#DIV/0!</v>
      </c>
      <c r="Q43" s="302"/>
    </row>
    <row r="44" spans="1:17" ht="15">
      <c r="A44" s="3"/>
      <c r="B44" s="236" t="s">
        <v>169</v>
      </c>
      <c r="C44" s="237" t="s">
        <v>99</v>
      </c>
      <c r="D44" s="272"/>
      <c r="E44" s="238" t="e">
        <f aca="true" t="shared" si="7" ref="E44:O44">E43/D43-1</f>
        <v>#DIV/0!</v>
      </c>
      <c r="F44" s="238" t="e">
        <f t="shared" si="7"/>
        <v>#DIV/0!</v>
      </c>
      <c r="G44" s="238" t="e">
        <f t="shared" si="7"/>
        <v>#DIV/0!</v>
      </c>
      <c r="H44" s="239" t="e">
        <f t="shared" si="7"/>
        <v>#DIV/0!</v>
      </c>
      <c r="I44" s="240" t="e">
        <f t="shared" si="7"/>
        <v>#DIV/0!</v>
      </c>
      <c r="J44" s="238" t="e">
        <f t="shared" si="7"/>
        <v>#DIV/0!</v>
      </c>
      <c r="K44" s="238" t="e">
        <f t="shared" si="7"/>
        <v>#DIV/0!</v>
      </c>
      <c r="L44" s="238" t="e">
        <f t="shared" si="7"/>
        <v>#DIV/0!</v>
      </c>
      <c r="M44" s="238" t="e">
        <f t="shared" si="7"/>
        <v>#DIV/0!</v>
      </c>
      <c r="N44" s="238" t="e">
        <f t="shared" si="7"/>
        <v>#DIV/0!</v>
      </c>
      <c r="O44" s="241" t="e">
        <f t="shared" si="7"/>
        <v>#DIV/0!</v>
      </c>
      <c r="P44" s="171" t="e">
        <f t="shared" si="4"/>
        <v>#DIV/0!</v>
      </c>
      <c r="Q44" s="72" t="s">
        <v>103</v>
      </c>
    </row>
    <row r="45" spans="1:17" ht="15.75" customHeight="1">
      <c r="A45" s="3"/>
      <c r="B45" s="349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1"/>
    </row>
    <row r="46" spans="1:17" ht="15.75">
      <c r="A46" s="3"/>
      <c r="B46" s="21"/>
      <c r="C46" s="10" t="s">
        <v>7</v>
      </c>
      <c r="D46" s="273">
        <f aca="true" t="shared" si="8" ref="D46:O46">D11-D32</f>
        <v>0</v>
      </c>
      <c r="E46" s="32">
        <f t="shared" si="8"/>
        <v>0</v>
      </c>
      <c r="F46" s="32">
        <f t="shared" si="8"/>
        <v>0</v>
      </c>
      <c r="G46" s="32">
        <f t="shared" si="8"/>
        <v>0</v>
      </c>
      <c r="H46" s="86">
        <f t="shared" si="8"/>
        <v>0</v>
      </c>
      <c r="I46" s="31">
        <f t="shared" si="8"/>
        <v>0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3">
        <f t="shared" si="8"/>
        <v>0</v>
      </c>
      <c r="P46" s="184" t="e">
        <f>(M46/H46)^(1/5)-1</f>
        <v>#DIV/0!</v>
      </c>
      <c r="Q46" s="71"/>
    </row>
    <row r="47" spans="1:17" ht="15">
      <c r="A47" s="3"/>
      <c r="B47" s="21"/>
      <c r="C47" s="8" t="s">
        <v>8</v>
      </c>
      <c r="D47" s="312" t="e">
        <f>D46/(D11-D25-D29-D30)</f>
        <v>#DIV/0!</v>
      </c>
      <c r="E47" s="312" t="e">
        <f aca="true" t="shared" si="9" ref="E47:O47">E46/(E11-E25-E29-E30)</f>
        <v>#DIV/0!</v>
      </c>
      <c r="F47" s="312" t="e">
        <f t="shared" si="9"/>
        <v>#DIV/0!</v>
      </c>
      <c r="G47" s="312" t="e">
        <f t="shared" si="9"/>
        <v>#DIV/0!</v>
      </c>
      <c r="H47" s="312" t="e">
        <f t="shared" si="9"/>
        <v>#DIV/0!</v>
      </c>
      <c r="I47" s="312" t="e">
        <f t="shared" si="9"/>
        <v>#DIV/0!</v>
      </c>
      <c r="J47" s="312" t="e">
        <f t="shared" si="9"/>
        <v>#DIV/0!</v>
      </c>
      <c r="K47" s="312" t="e">
        <f t="shared" si="9"/>
        <v>#DIV/0!</v>
      </c>
      <c r="L47" s="312" t="e">
        <f t="shared" si="9"/>
        <v>#DIV/0!</v>
      </c>
      <c r="M47" s="312" t="e">
        <f t="shared" si="9"/>
        <v>#DIV/0!</v>
      </c>
      <c r="N47" s="312" t="e">
        <f t="shared" si="9"/>
        <v>#DIV/0!</v>
      </c>
      <c r="O47" s="312" t="e">
        <f t="shared" si="9"/>
        <v>#DIV/0!</v>
      </c>
      <c r="P47" s="172"/>
      <c r="Q47" s="72"/>
    </row>
    <row r="48" spans="1:17" ht="15.75">
      <c r="A48" s="3"/>
      <c r="B48" s="21"/>
      <c r="C48" s="10" t="s">
        <v>44</v>
      </c>
      <c r="D48" s="273">
        <f aca="true" t="shared" si="10" ref="D48:O48">+D50+D51+D52</f>
        <v>0</v>
      </c>
      <c r="E48" s="32">
        <f>+E50+E51+E52</f>
        <v>0</v>
      </c>
      <c r="F48" s="32">
        <f>+F50+F51+F52</f>
        <v>0</v>
      </c>
      <c r="G48" s="32">
        <f>+G50+G51+G52</f>
        <v>0</v>
      </c>
      <c r="H48" s="86">
        <f t="shared" si="10"/>
        <v>0</v>
      </c>
      <c r="I48" s="31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>+M50+M51+M52</f>
        <v>0</v>
      </c>
      <c r="N48" s="32">
        <f>+N50+N51+N52</f>
        <v>0</v>
      </c>
      <c r="O48" s="33">
        <f t="shared" si="10"/>
        <v>0</v>
      </c>
      <c r="P48" s="184"/>
      <c r="Q48" s="72"/>
    </row>
    <row r="49" spans="1:17" ht="30">
      <c r="A49" s="3"/>
      <c r="B49" s="21"/>
      <c r="C49" s="17" t="s">
        <v>174</v>
      </c>
      <c r="D49" s="274"/>
      <c r="E49" s="32"/>
      <c r="F49" s="32"/>
      <c r="G49" s="32"/>
      <c r="H49" s="86"/>
      <c r="I49" s="31"/>
      <c r="J49" s="32"/>
      <c r="K49" s="32"/>
      <c r="L49" s="32"/>
      <c r="M49" s="32"/>
      <c r="N49" s="32"/>
      <c r="O49" s="33"/>
      <c r="P49" s="184"/>
      <c r="Q49" s="72" t="s">
        <v>80</v>
      </c>
    </row>
    <row r="50" spans="1:17" ht="30">
      <c r="A50" s="3"/>
      <c r="B50" s="21"/>
      <c r="C50" s="17" t="s">
        <v>175</v>
      </c>
      <c r="D50" s="274"/>
      <c r="E50" s="32"/>
      <c r="F50" s="32"/>
      <c r="G50" s="32"/>
      <c r="H50" s="86"/>
      <c r="I50" s="31"/>
      <c r="J50" s="32"/>
      <c r="K50" s="32"/>
      <c r="L50" s="32"/>
      <c r="M50" s="32"/>
      <c r="N50" s="32"/>
      <c r="O50" s="33"/>
      <c r="P50" s="184"/>
      <c r="Q50" s="72" t="s">
        <v>80</v>
      </c>
    </row>
    <row r="51" spans="1:17" ht="30">
      <c r="A51" s="3"/>
      <c r="B51" s="21"/>
      <c r="C51" s="17" t="s">
        <v>176</v>
      </c>
      <c r="D51" s="274"/>
      <c r="E51" s="32"/>
      <c r="F51" s="32"/>
      <c r="G51" s="32"/>
      <c r="H51" s="86"/>
      <c r="I51" s="31"/>
      <c r="J51" s="32"/>
      <c r="K51" s="32"/>
      <c r="L51" s="32"/>
      <c r="M51" s="32"/>
      <c r="N51" s="32"/>
      <c r="O51" s="33"/>
      <c r="P51" s="184"/>
      <c r="Q51" s="68" t="s">
        <v>184</v>
      </c>
    </row>
    <row r="52" spans="1:17" ht="30">
      <c r="A52" s="3"/>
      <c r="B52" s="21"/>
      <c r="C52" s="17" t="s">
        <v>177</v>
      </c>
      <c r="D52" s="274"/>
      <c r="E52" s="32"/>
      <c r="F52" s="32"/>
      <c r="G52" s="32"/>
      <c r="H52" s="86"/>
      <c r="I52" s="31"/>
      <c r="J52" s="32"/>
      <c r="K52" s="32"/>
      <c r="L52" s="32"/>
      <c r="M52" s="32"/>
      <c r="N52" s="32"/>
      <c r="O52" s="33"/>
      <c r="P52" s="184"/>
      <c r="Q52" s="71" t="s">
        <v>185</v>
      </c>
    </row>
    <row r="53" spans="1:17" ht="31.5">
      <c r="A53" s="3"/>
      <c r="B53" s="21"/>
      <c r="C53" s="10" t="s">
        <v>43</v>
      </c>
      <c r="D53" s="273">
        <f>+D46+D48</f>
        <v>0</v>
      </c>
      <c r="E53" s="32">
        <f>+E46+E48</f>
        <v>0</v>
      </c>
      <c r="F53" s="32">
        <f>+F46+F48</f>
        <v>0</v>
      </c>
      <c r="G53" s="32">
        <f>+G46+G48</f>
        <v>0</v>
      </c>
      <c r="H53" s="86">
        <f aca="true" t="shared" si="11" ref="H53:O53">+H46+H48</f>
        <v>0</v>
      </c>
      <c r="I53" s="31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>+M46+M48</f>
        <v>0</v>
      </c>
      <c r="N53" s="32">
        <f>+N46+N48</f>
        <v>0</v>
      </c>
      <c r="O53" s="33">
        <f t="shared" si="11"/>
        <v>0</v>
      </c>
      <c r="P53" s="184" t="e">
        <f aca="true" t="shared" si="12" ref="P53:P58">(M53/H53)^(1/5)-1</f>
        <v>#DIV/0!</v>
      </c>
      <c r="Q53" s="71"/>
    </row>
    <row r="54" spans="1:17" ht="15.75" thickBot="1">
      <c r="A54" s="3"/>
      <c r="B54" s="21"/>
      <c r="C54" s="11" t="s">
        <v>9</v>
      </c>
      <c r="D54" s="313" t="e">
        <f>D53/(D11+D48-D25-D29-D30)</f>
        <v>#DIV/0!</v>
      </c>
      <c r="E54" s="313" t="e">
        <f aca="true" t="shared" si="13" ref="E54:O54">E53/(E11+E48-E25-E29-E30)</f>
        <v>#DIV/0!</v>
      </c>
      <c r="F54" s="313" t="e">
        <f t="shared" si="13"/>
        <v>#DIV/0!</v>
      </c>
      <c r="G54" s="313" t="e">
        <f t="shared" si="13"/>
        <v>#DIV/0!</v>
      </c>
      <c r="H54" s="313" t="e">
        <f t="shared" si="13"/>
        <v>#DIV/0!</v>
      </c>
      <c r="I54" s="313" t="e">
        <f t="shared" si="13"/>
        <v>#DIV/0!</v>
      </c>
      <c r="J54" s="313" t="e">
        <f t="shared" si="13"/>
        <v>#DIV/0!</v>
      </c>
      <c r="K54" s="313" t="e">
        <f t="shared" si="13"/>
        <v>#DIV/0!</v>
      </c>
      <c r="L54" s="313" t="e">
        <f t="shared" si="13"/>
        <v>#DIV/0!</v>
      </c>
      <c r="M54" s="313" t="e">
        <f t="shared" si="13"/>
        <v>#DIV/0!</v>
      </c>
      <c r="N54" s="313" t="e">
        <f t="shared" si="13"/>
        <v>#DIV/0!</v>
      </c>
      <c r="O54" s="313" t="e">
        <f t="shared" si="13"/>
        <v>#DIV/0!</v>
      </c>
      <c r="P54" s="173"/>
      <c r="Q54" s="71"/>
    </row>
    <row r="55" spans="1:17" ht="15.75" thickTop="1">
      <c r="A55" s="3"/>
      <c r="B55" s="21"/>
      <c r="C55" s="18" t="s">
        <v>65</v>
      </c>
      <c r="D55" s="276">
        <f aca="true" t="shared" si="14" ref="D55:O55">+D56+D57+D58</f>
        <v>0</v>
      </c>
      <c r="E55" s="63">
        <f>+E56+E57+E58</f>
        <v>0</v>
      </c>
      <c r="F55" s="63">
        <f>+F56+F57+F58</f>
        <v>0</v>
      </c>
      <c r="G55" s="63">
        <f>+G56+G57+G58</f>
        <v>0</v>
      </c>
      <c r="H55" s="88">
        <f t="shared" si="14"/>
        <v>0</v>
      </c>
      <c r="I55" s="62">
        <f t="shared" si="14"/>
        <v>0</v>
      </c>
      <c r="J55" s="63">
        <f t="shared" si="14"/>
        <v>0</v>
      </c>
      <c r="K55" s="63">
        <f t="shared" si="14"/>
        <v>0</v>
      </c>
      <c r="L55" s="63">
        <f t="shared" si="14"/>
        <v>0</v>
      </c>
      <c r="M55" s="63">
        <f>+M56+M57+M58</f>
        <v>0</v>
      </c>
      <c r="N55" s="63">
        <f>+N56+N57+N58</f>
        <v>0</v>
      </c>
      <c r="O55" s="64">
        <f t="shared" si="14"/>
        <v>0</v>
      </c>
      <c r="P55" s="185" t="e">
        <f t="shared" si="12"/>
        <v>#DIV/0!</v>
      </c>
      <c r="Q55" s="69"/>
    </row>
    <row r="56" spans="1:17" ht="15">
      <c r="A56" s="3"/>
      <c r="B56" s="55" t="s">
        <v>67</v>
      </c>
      <c r="C56" s="8" t="s">
        <v>66</v>
      </c>
      <c r="D56" s="235"/>
      <c r="E56" s="57"/>
      <c r="F56" s="57"/>
      <c r="G56" s="57"/>
      <c r="H56" s="89"/>
      <c r="I56" s="56"/>
      <c r="J56" s="57"/>
      <c r="K56" s="57"/>
      <c r="L56" s="57"/>
      <c r="M56" s="57"/>
      <c r="N56" s="57"/>
      <c r="O56" s="58"/>
      <c r="P56" s="174" t="e">
        <f t="shared" si="12"/>
        <v>#DIV/0!</v>
      </c>
      <c r="Q56" s="71"/>
    </row>
    <row r="57" spans="1:17" ht="15">
      <c r="A57" s="3"/>
      <c r="B57" s="55" t="s">
        <v>68</v>
      </c>
      <c r="C57" s="8" t="s">
        <v>69</v>
      </c>
      <c r="D57" s="235"/>
      <c r="E57" s="57"/>
      <c r="F57" s="57"/>
      <c r="G57" s="57"/>
      <c r="H57" s="89"/>
      <c r="I57" s="56"/>
      <c r="J57" s="57"/>
      <c r="K57" s="57"/>
      <c r="L57" s="57"/>
      <c r="M57" s="57"/>
      <c r="N57" s="57"/>
      <c r="O57" s="58"/>
      <c r="P57" s="174" t="e">
        <f t="shared" si="12"/>
        <v>#DIV/0!</v>
      </c>
      <c r="Q57" s="71"/>
    </row>
    <row r="58" spans="1:17" ht="15.75" thickBot="1">
      <c r="A58" s="3"/>
      <c r="B58" s="55" t="s">
        <v>68</v>
      </c>
      <c r="C58" s="11" t="s">
        <v>70</v>
      </c>
      <c r="D58" s="275"/>
      <c r="E58" s="60"/>
      <c r="F58" s="60"/>
      <c r="G58" s="60"/>
      <c r="H58" s="90"/>
      <c r="I58" s="59"/>
      <c r="J58" s="60"/>
      <c r="K58" s="60"/>
      <c r="L58" s="60"/>
      <c r="M58" s="60"/>
      <c r="N58" s="60"/>
      <c r="O58" s="61"/>
      <c r="P58" s="175" t="e">
        <f t="shared" si="12"/>
        <v>#DIV/0!</v>
      </c>
      <c r="Q58" s="74"/>
    </row>
    <row r="59" spans="1:17" ht="27" customHeight="1" thickBot="1" thickTop="1">
      <c r="A59" s="3"/>
      <c r="B59" s="21"/>
      <c r="C59" s="343" t="s">
        <v>10</v>
      </c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5"/>
      <c r="P59" s="186"/>
      <c r="Q59" s="73"/>
    </row>
    <row r="60" spans="1:17" ht="17.25" thickBot="1" thickTop="1">
      <c r="A60" s="3"/>
      <c r="B60" s="21"/>
      <c r="C60" s="97" t="s">
        <v>11</v>
      </c>
      <c r="D60" s="277">
        <f aca="true" t="shared" si="15" ref="D60:O60">+D61+D62</f>
        <v>0</v>
      </c>
      <c r="E60" s="38">
        <f>+E61+E62</f>
        <v>0</v>
      </c>
      <c r="F60" s="38">
        <f>+F61+F62</f>
        <v>0</v>
      </c>
      <c r="G60" s="38">
        <f>+G61+G62</f>
        <v>0</v>
      </c>
      <c r="H60" s="91">
        <f t="shared" si="15"/>
        <v>0</v>
      </c>
      <c r="I60" s="92">
        <f t="shared" si="15"/>
        <v>0</v>
      </c>
      <c r="J60" s="38">
        <f t="shared" si="15"/>
        <v>0</v>
      </c>
      <c r="K60" s="38">
        <f t="shared" si="15"/>
        <v>0</v>
      </c>
      <c r="L60" s="38">
        <f t="shared" si="15"/>
        <v>0</v>
      </c>
      <c r="M60" s="38">
        <f>+M61+M62</f>
        <v>0</v>
      </c>
      <c r="N60" s="38">
        <f>+N61+N62</f>
        <v>0</v>
      </c>
      <c r="O60" s="39">
        <f t="shared" si="15"/>
        <v>0</v>
      </c>
      <c r="P60" s="187" t="e">
        <f>(M60/H60)^(1/5)-1</f>
        <v>#DIV/0!</v>
      </c>
      <c r="Q60" s="73"/>
    </row>
    <row r="61" spans="1:17" ht="16.5" thickBot="1" thickTop="1">
      <c r="A61" s="3"/>
      <c r="B61" s="21"/>
      <c r="C61" s="98" t="s">
        <v>42</v>
      </c>
      <c r="D61" s="278">
        <f aca="true" t="shared" si="16" ref="D61:O61">D53</f>
        <v>0</v>
      </c>
      <c r="E61" s="95">
        <f>E53</f>
        <v>0</v>
      </c>
      <c r="F61" s="95">
        <f>F53</f>
        <v>0</v>
      </c>
      <c r="G61" s="95">
        <f>G53</f>
        <v>0</v>
      </c>
      <c r="H61" s="93">
        <f t="shared" si="16"/>
        <v>0</v>
      </c>
      <c r="I61" s="94">
        <f t="shared" si="16"/>
        <v>0</v>
      </c>
      <c r="J61" s="95">
        <f t="shared" si="16"/>
        <v>0</v>
      </c>
      <c r="K61" s="95">
        <f t="shared" si="16"/>
        <v>0</v>
      </c>
      <c r="L61" s="95">
        <f t="shared" si="16"/>
        <v>0</v>
      </c>
      <c r="M61" s="95">
        <f>M53</f>
        <v>0</v>
      </c>
      <c r="N61" s="95">
        <f>N53</f>
        <v>0</v>
      </c>
      <c r="O61" s="96">
        <f t="shared" si="16"/>
        <v>0</v>
      </c>
      <c r="P61" s="188"/>
      <c r="Q61" s="73" t="s">
        <v>81</v>
      </c>
    </row>
    <row r="62" spans="1:17" ht="21.75" customHeight="1" thickBot="1" thickTop="1">
      <c r="A62" s="3"/>
      <c r="B62" s="21"/>
      <c r="C62" s="99" t="s">
        <v>12</v>
      </c>
      <c r="D62" s="279"/>
      <c r="E62" s="26"/>
      <c r="F62" s="26"/>
      <c r="G62" s="26"/>
      <c r="H62" s="84"/>
      <c r="I62" s="25"/>
      <c r="J62" s="26"/>
      <c r="K62" s="26"/>
      <c r="L62" s="26"/>
      <c r="M62" s="26"/>
      <c r="N62" s="26"/>
      <c r="O62" s="27"/>
      <c r="P62" s="188"/>
      <c r="Q62" s="73" t="s">
        <v>82</v>
      </c>
    </row>
    <row r="63" spans="1:17" ht="31.5" thickBot="1" thickTop="1">
      <c r="A63" s="3"/>
      <c r="B63" s="13" t="s">
        <v>186</v>
      </c>
      <c r="C63" s="12" t="s">
        <v>13</v>
      </c>
      <c r="D63" s="280"/>
      <c r="E63" s="26"/>
      <c r="F63" s="26"/>
      <c r="G63" s="26"/>
      <c r="H63" s="84"/>
      <c r="I63" s="25"/>
      <c r="J63" s="26"/>
      <c r="K63" s="26"/>
      <c r="L63" s="26"/>
      <c r="M63" s="26"/>
      <c r="N63" s="26"/>
      <c r="O63" s="27"/>
      <c r="P63" s="188"/>
      <c r="Q63" s="73" t="s">
        <v>83</v>
      </c>
    </row>
    <row r="64" spans="1:18" s="317" customFormat="1" ht="28.5" customHeight="1" thickBot="1" thickTop="1">
      <c r="A64" s="207"/>
      <c r="B64" s="13" t="s">
        <v>97</v>
      </c>
      <c r="C64" s="12" t="s">
        <v>178</v>
      </c>
      <c r="D64" s="280"/>
      <c r="E64" s="26"/>
      <c r="F64" s="26"/>
      <c r="G64" s="26"/>
      <c r="H64" s="84"/>
      <c r="I64" s="25"/>
      <c r="J64" s="26"/>
      <c r="K64" s="26"/>
      <c r="L64" s="26"/>
      <c r="M64" s="26"/>
      <c r="N64" s="26"/>
      <c r="O64" s="27"/>
      <c r="P64" s="188"/>
      <c r="Q64" s="73" t="s">
        <v>98</v>
      </c>
      <c r="R64" s="81"/>
    </row>
    <row r="65" spans="1:17" ht="15.75" thickTop="1">
      <c r="A65" s="3"/>
      <c r="B65" s="21"/>
      <c r="C65" s="208" t="s">
        <v>14</v>
      </c>
      <c r="D65" s="280" t="e">
        <f aca="true" t="shared" si="17" ref="D65:O65">D60/D63</f>
        <v>#DIV/0!</v>
      </c>
      <c r="E65" s="211" t="e">
        <f>E60/E63</f>
        <v>#DIV/0!</v>
      </c>
      <c r="F65" s="211" t="e">
        <f>F60/F63</f>
        <v>#DIV/0!</v>
      </c>
      <c r="G65" s="211" t="e">
        <f>G60/G63</f>
        <v>#DIV/0!</v>
      </c>
      <c r="H65" s="209" t="e">
        <f t="shared" si="17"/>
        <v>#DIV/0!</v>
      </c>
      <c r="I65" s="210" t="e">
        <f t="shared" si="17"/>
        <v>#DIV/0!</v>
      </c>
      <c r="J65" s="211" t="e">
        <f t="shared" si="17"/>
        <v>#DIV/0!</v>
      </c>
      <c r="K65" s="211" t="e">
        <f t="shared" si="17"/>
        <v>#DIV/0!</v>
      </c>
      <c r="L65" s="211" t="e">
        <f t="shared" si="17"/>
        <v>#DIV/0!</v>
      </c>
      <c r="M65" s="211" t="e">
        <f>M60/M63</f>
        <v>#DIV/0!</v>
      </c>
      <c r="N65" s="211" t="e">
        <f>N60/N63</f>
        <v>#DIV/0!</v>
      </c>
      <c r="O65" s="212" t="e">
        <f t="shared" si="17"/>
        <v>#DIV/0!</v>
      </c>
      <c r="P65" s="169"/>
      <c r="Q65" s="68"/>
    </row>
    <row r="66" spans="1:17" ht="15.75" thickBot="1">
      <c r="A66" s="3"/>
      <c r="B66" s="21"/>
      <c r="C66" s="202" t="s">
        <v>179</v>
      </c>
      <c r="D66" s="281">
        <f>D60-D48</f>
        <v>0</v>
      </c>
      <c r="E66" s="305">
        <f aca="true" t="shared" si="18" ref="E66:O66">E60-E48</f>
        <v>0</v>
      </c>
      <c r="F66" s="305">
        <f t="shared" si="18"/>
        <v>0</v>
      </c>
      <c r="G66" s="305">
        <f t="shared" si="18"/>
        <v>0</v>
      </c>
      <c r="H66" s="306">
        <f t="shared" si="18"/>
        <v>0</v>
      </c>
      <c r="I66" s="307">
        <f t="shared" si="18"/>
        <v>0</v>
      </c>
      <c r="J66" s="305">
        <f t="shared" si="18"/>
        <v>0</v>
      </c>
      <c r="K66" s="305">
        <f t="shared" si="18"/>
        <v>0</v>
      </c>
      <c r="L66" s="305">
        <f t="shared" si="18"/>
        <v>0</v>
      </c>
      <c r="M66" s="305">
        <f t="shared" si="18"/>
        <v>0</v>
      </c>
      <c r="N66" s="305">
        <f t="shared" si="18"/>
        <v>0</v>
      </c>
      <c r="O66" s="308">
        <f t="shared" si="18"/>
        <v>0</v>
      </c>
      <c r="P66" s="170"/>
      <c r="Q66" s="234"/>
    </row>
    <row r="67" spans="1:17" ht="16.5" thickBot="1" thickTop="1">
      <c r="A67" s="3"/>
      <c r="B67" s="21"/>
      <c r="C67" s="202" t="s">
        <v>96</v>
      </c>
      <c r="D67" s="309" t="e">
        <f>(D60-D48)/(D63-D48)</f>
        <v>#DIV/0!</v>
      </c>
      <c r="E67" s="205" t="e">
        <f aca="true" t="shared" si="19" ref="E67:O67">(E60-E48)/(E63-E48)</f>
        <v>#DIV/0!</v>
      </c>
      <c r="F67" s="205" t="e">
        <f t="shared" si="19"/>
        <v>#DIV/0!</v>
      </c>
      <c r="G67" s="205" t="e">
        <f t="shared" si="19"/>
        <v>#DIV/0!</v>
      </c>
      <c r="H67" s="203" t="e">
        <f t="shared" si="19"/>
        <v>#DIV/0!</v>
      </c>
      <c r="I67" s="204" t="e">
        <f t="shared" si="19"/>
        <v>#DIV/0!</v>
      </c>
      <c r="J67" s="205" t="e">
        <f t="shared" si="19"/>
        <v>#DIV/0!</v>
      </c>
      <c r="K67" s="205" t="e">
        <f t="shared" si="19"/>
        <v>#DIV/0!</v>
      </c>
      <c r="L67" s="205" t="e">
        <f t="shared" si="19"/>
        <v>#DIV/0!</v>
      </c>
      <c r="M67" s="205" t="e">
        <f t="shared" si="19"/>
        <v>#DIV/0!</v>
      </c>
      <c r="N67" s="205" t="e">
        <f t="shared" si="19"/>
        <v>#DIV/0!</v>
      </c>
      <c r="O67" s="206" t="e">
        <f t="shared" si="19"/>
        <v>#DIV/0!</v>
      </c>
      <c r="P67" s="170"/>
      <c r="Q67" s="68"/>
    </row>
    <row r="68" spans="1:17" ht="32.25" customHeight="1" thickBot="1" thickTop="1">
      <c r="A68" s="3"/>
      <c r="B68" s="21"/>
      <c r="C68" s="346" t="s">
        <v>15</v>
      </c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8"/>
      <c r="P68" s="189"/>
      <c r="Q68" s="69"/>
    </row>
    <row r="69" spans="1:17" ht="32.25" customHeight="1" thickTop="1">
      <c r="A69" s="3"/>
      <c r="B69" s="21"/>
      <c r="C69" s="12" t="s">
        <v>16</v>
      </c>
      <c r="D69" s="282"/>
      <c r="E69" s="221"/>
      <c r="F69" s="221"/>
      <c r="G69" s="221"/>
      <c r="H69" s="100"/>
      <c r="I69" s="25"/>
      <c r="J69" s="26"/>
      <c r="K69" s="26"/>
      <c r="L69" s="26"/>
      <c r="M69" s="26"/>
      <c r="N69" s="26"/>
      <c r="O69" s="27"/>
      <c r="P69" s="188"/>
      <c r="Q69" s="69" t="s">
        <v>84</v>
      </c>
    </row>
    <row r="70" spans="1:17" ht="32.25" customHeight="1">
      <c r="A70" s="3"/>
      <c r="B70" s="21"/>
      <c r="C70" s="12" t="s">
        <v>17</v>
      </c>
      <c r="D70" s="280"/>
      <c r="E70" s="26"/>
      <c r="F70" s="26"/>
      <c r="G70" s="26"/>
      <c r="H70" s="84"/>
      <c r="I70" s="25"/>
      <c r="J70" s="26"/>
      <c r="K70" s="26"/>
      <c r="L70" s="26"/>
      <c r="M70" s="26"/>
      <c r="N70" s="26"/>
      <c r="O70" s="27"/>
      <c r="P70" s="188"/>
      <c r="Q70" s="71" t="s">
        <v>85</v>
      </c>
    </row>
    <row r="71" spans="1:17" ht="32.25" customHeight="1">
      <c r="A71" s="3"/>
      <c r="B71" s="21"/>
      <c r="C71" s="12" t="s">
        <v>18</v>
      </c>
      <c r="D71" s="280" t="e">
        <f>D69/D70</f>
        <v>#DIV/0!</v>
      </c>
      <c r="E71" s="23" t="e">
        <f>E69/E70</f>
        <v>#DIV/0!</v>
      </c>
      <c r="F71" s="23" t="e">
        <f>F69/F70</f>
        <v>#DIV/0!</v>
      </c>
      <c r="G71" s="23" t="e">
        <f>G69/G70</f>
        <v>#DIV/0!</v>
      </c>
      <c r="H71" s="87" t="e">
        <f aca="true" t="shared" si="20" ref="H71:O71">H69/H70</f>
        <v>#DIV/0!</v>
      </c>
      <c r="I71" s="83" t="e">
        <f t="shared" si="20"/>
        <v>#DIV/0!</v>
      </c>
      <c r="J71" s="23" t="e">
        <f t="shared" si="20"/>
        <v>#DIV/0!</v>
      </c>
      <c r="K71" s="23" t="e">
        <f t="shared" si="20"/>
        <v>#DIV/0!</v>
      </c>
      <c r="L71" s="23" t="e">
        <f t="shared" si="20"/>
        <v>#DIV/0!</v>
      </c>
      <c r="M71" s="23" t="e">
        <f>M69/M70</f>
        <v>#DIV/0!</v>
      </c>
      <c r="N71" s="23" t="e">
        <f>N69/N70</f>
        <v>#DIV/0!</v>
      </c>
      <c r="O71" s="34" t="e">
        <f t="shared" si="20"/>
        <v>#DIV/0!</v>
      </c>
      <c r="P71" s="190"/>
      <c r="Q71" s="71"/>
    </row>
    <row r="72" spans="1:17" ht="30">
      <c r="A72" s="3"/>
      <c r="B72" s="21"/>
      <c r="C72" s="80" t="s">
        <v>104</v>
      </c>
      <c r="D72" s="311" t="e">
        <f>(D69-D50-D49)/(D70-D50-D49)</f>
        <v>#DIV/0!</v>
      </c>
      <c r="E72" s="311" t="e">
        <f aca="true" t="shared" si="21" ref="E72:O72">(E69-E50-E49)/(E70-E50-E49)</f>
        <v>#DIV/0!</v>
      </c>
      <c r="F72" s="311" t="e">
        <f t="shared" si="21"/>
        <v>#DIV/0!</v>
      </c>
      <c r="G72" s="311" t="e">
        <f t="shared" si="21"/>
        <v>#DIV/0!</v>
      </c>
      <c r="H72" s="311" t="e">
        <f t="shared" si="21"/>
        <v>#DIV/0!</v>
      </c>
      <c r="I72" s="311" t="e">
        <f t="shared" si="21"/>
        <v>#DIV/0!</v>
      </c>
      <c r="J72" s="311" t="e">
        <f t="shared" si="21"/>
        <v>#DIV/0!</v>
      </c>
      <c r="K72" s="311" t="e">
        <f t="shared" si="21"/>
        <v>#DIV/0!</v>
      </c>
      <c r="L72" s="311" t="e">
        <f t="shared" si="21"/>
        <v>#DIV/0!</v>
      </c>
      <c r="M72" s="311" t="e">
        <f t="shared" si="21"/>
        <v>#DIV/0!</v>
      </c>
      <c r="N72" s="311" t="e">
        <f t="shared" si="21"/>
        <v>#DIV/0!</v>
      </c>
      <c r="O72" s="311" t="e">
        <f t="shared" si="21"/>
        <v>#DIV/0!</v>
      </c>
      <c r="P72" s="190"/>
      <c r="Q72" s="79" t="s">
        <v>102</v>
      </c>
    </row>
    <row r="73" spans="1:17" ht="32.25" customHeight="1">
      <c r="A73" s="3"/>
      <c r="B73" s="21"/>
      <c r="C73" s="12" t="s">
        <v>19</v>
      </c>
      <c r="D73" s="280"/>
      <c r="E73" s="26"/>
      <c r="F73" s="26"/>
      <c r="G73" s="26"/>
      <c r="H73" s="84"/>
      <c r="I73" s="25"/>
      <c r="J73" s="26"/>
      <c r="K73" s="26"/>
      <c r="L73" s="26"/>
      <c r="M73" s="26"/>
      <c r="N73" s="26"/>
      <c r="O73" s="27"/>
      <c r="P73" s="188"/>
      <c r="Q73" s="71" t="s">
        <v>86</v>
      </c>
    </row>
    <row r="74" spans="1:17" ht="32.25" customHeight="1" thickBot="1">
      <c r="A74" s="3"/>
      <c r="B74" s="21"/>
      <c r="C74" s="12" t="s">
        <v>20</v>
      </c>
      <c r="D74" s="280"/>
      <c r="E74" s="26"/>
      <c r="F74" s="26"/>
      <c r="G74" s="26"/>
      <c r="H74" s="84"/>
      <c r="I74" s="25"/>
      <c r="J74" s="26"/>
      <c r="K74" s="26"/>
      <c r="L74" s="26"/>
      <c r="M74" s="26"/>
      <c r="N74" s="26"/>
      <c r="O74" s="27"/>
      <c r="P74" s="188"/>
      <c r="Q74" s="72" t="s">
        <v>87</v>
      </c>
    </row>
    <row r="75" spans="1:17" ht="32.25" customHeight="1" thickBot="1" thickTop="1">
      <c r="A75" s="3"/>
      <c r="B75" s="21"/>
      <c r="C75" s="325" t="s">
        <v>21</v>
      </c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7"/>
      <c r="P75" s="191"/>
      <c r="Q75" s="69"/>
    </row>
    <row r="76" spans="1:17" ht="16.5" thickTop="1">
      <c r="A76" s="3"/>
      <c r="B76" s="21"/>
      <c r="C76" s="102" t="s">
        <v>22</v>
      </c>
      <c r="D76" s="277">
        <f aca="true" t="shared" si="22" ref="D76:O76">+D77+D78</f>
        <v>0</v>
      </c>
      <c r="E76" s="38">
        <f>+E77+E78</f>
        <v>0</v>
      </c>
      <c r="F76" s="38">
        <f>+F77+F78</f>
        <v>0</v>
      </c>
      <c r="G76" s="38">
        <f>+G77+G78</f>
        <v>0</v>
      </c>
      <c r="H76" s="91">
        <f t="shared" si="22"/>
        <v>0</v>
      </c>
      <c r="I76" s="37">
        <f t="shared" si="22"/>
        <v>0</v>
      </c>
      <c r="J76" s="38">
        <f t="shared" si="22"/>
        <v>0</v>
      </c>
      <c r="K76" s="38">
        <f t="shared" si="22"/>
        <v>0</v>
      </c>
      <c r="L76" s="38">
        <f t="shared" si="22"/>
        <v>0</v>
      </c>
      <c r="M76" s="38">
        <f>+M77+M78</f>
        <v>0</v>
      </c>
      <c r="N76" s="38">
        <f>+N77+N78</f>
        <v>0</v>
      </c>
      <c r="O76" s="157">
        <f t="shared" si="22"/>
        <v>0</v>
      </c>
      <c r="P76" s="192"/>
      <c r="Q76" s="69"/>
    </row>
    <row r="77" spans="1:17" ht="29.25" customHeight="1">
      <c r="A77" s="3"/>
      <c r="B77" s="13" t="s">
        <v>46</v>
      </c>
      <c r="C77" s="103" t="s">
        <v>113</v>
      </c>
      <c r="D77" s="284"/>
      <c r="E77" s="41"/>
      <c r="F77" s="41"/>
      <c r="G77" s="41"/>
      <c r="H77" s="107"/>
      <c r="I77" s="40"/>
      <c r="J77" s="41"/>
      <c r="K77" s="41"/>
      <c r="L77" s="41"/>
      <c r="M77" s="41"/>
      <c r="N77" s="41"/>
      <c r="O77" s="158"/>
      <c r="P77" s="163"/>
      <c r="Q77" s="72" t="s">
        <v>88</v>
      </c>
    </row>
    <row r="78" spans="1:17" ht="15">
      <c r="A78" s="3"/>
      <c r="B78" s="13" t="s">
        <v>45</v>
      </c>
      <c r="C78" s="104" t="s">
        <v>60</v>
      </c>
      <c r="D78" s="285"/>
      <c r="E78" s="43"/>
      <c r="F78" s="43"/>
      <c r="G78" s="43"/>
      <c r="H78" s="108"/>
      <c r="I78" s="42"/>
      <c r="J78" s="43"/>
      <c r="K78" s="43"/>
      <c r="L78" s="43"/>
      <c r="M78" s="43"/>
      <c r="N78" s="43"/>
      <c r="O78" s="159"/>
      <c r="P78" s="163"/>
      <c r="Q78" s="68" t="s">
        <v>89</v>
      </c>
    </row>
    <row r="79" spans="1:17" ht="15">
      <c r="A79" s="3"/>
      <c r="B79" s="21"/>
      <c r="C79" s="104" t="s">
        <v>23</v>
      </c>
      <c r="D79" s="286" t="e">
        <f aca="true" t="shared" si="23" ref="D79:O79">D76/D63</f>
        <v>#DIV/0!</v>
      </c>
      <c r="E79" s="45" t="e">
        <f t="shared" si="23"/>
        <v>#DIV/0!</v>
      </c>
      <c r="F79" s="45" t="e">
        <f t="shared" si="23"/>
        <v>#DIV/0!</v>
      </c>
      <c r="G79" s="45" t="e">
        <f t="shared" si="23"/>
        <v>#DIV/0!</v>
      </c>
      <c r="H79" s="109" t="e">
        <f t="shared" si="23"/>
        <v>#DIV/0!</v>
      </c>
      <c r="I79" s="44" t="e">
        <f t="shared" si="23"/>
        <v>#DIV/0!</v>
      </c>
      <c r="J79" s="45" t="e">
        <f t="shared" si="23"/>
        <v>#DIV/0!</v>
      </c>
      <c r="K79" s="45" t="e">
        <f t="shared" si="23"/>
        <v>#DIV/0!</v>
      </c>
      <c r="L79" s="45" t="e">
        <f t="shared" si="23"/>
        <v>#DIV/0!</v>
      </c>
      <c r="M79" s="45" t="e">
        <f t="shared" si="23"/>
        <v>#DIV/0!</v>
      </c>
      <c r="N79" s="45" t="e">
        <f t="shared" si="23"/>
        <v>#DIV/0!</v>
      </c>
      <c r="O79" s="160" t="e">
        <f t="shared" si="23"/>
        <v>#DIV/0!</v>
      </c>
      <c r="P79" s="164"/>
      <c r="Q79" s="72"/>
    </row>
    <row r="80" spans="1:17" ht="27" customHeight="1">
      <c r="A80" s="3"/>
      <c r="B80" s="21"/>
      <c r="C80" s="105" t="s">
        <v>63</v>
      </c>
      <c r="D80" s="287"/>
      <c r="E80" s="29"/>
      <c r="F80" s="29"/>
      <c r="G80" s="29"/>
      <c r="H80" s="85"/>
      <c r="I80" s="28"/>
      <c r="J80" s="29"/>
      <c r="K80" s="29"/>
      <c r="L80" s="29"/>
      <c r="M80" s="29"/>
      <c r="N80" s="29"/>
      <c r="O80" s="161"/>
      <c r="P80" s="201"/>
      <c r="Q80" s="72" t="s">
        <v>90</v>
      </c>
    </row>
    <row r="81" spans="1:17" ht="15">
      <c r="A81" s="3"/>
      <c r="B81" s="21"/>
      <c r="C81" s="104" t="s">
        <v>64</v>
      </c>
      <c r="D81" s="280" t="e">
        <f aca="true" t="shared" si="24" ref="D81:O81">D80/D74</f>
        <v>#DIV/0!</v>
      </c>
      <c r="E81" s="23" t="e">
        <f t="shared" si="24"/>
        <v>#DIV/0!</v>
      </c>
      <c r="F81" s="23" t="e">
        <f t="shared" si="24"/>
        <v>#DIV/0!</v>
      </c>
      <c r="G81" s="23" t="e">
        <f t="shared" si="24"/>
        <v>#DIV/0!</v>
      </c>
      <c r="H81" s="87" t="e">
        <f t="shared" si="24"/>
        <v>#DIV/0!</v>
      </c>
      <c r="I81" s="44" t="e">
        <f t="shared" si="24"/>
        <v>#DIV/0!</v>
      </c>
      <c r="J81" s="45" t="e">
        <f t="shared" si="24"/>
        <v>#DIV/0!</v>
      </c>
      <c r="K81" s="45" t="e">
        <f t="shared" si="24"/>
        <v>#DIV/0!</v>
      </c>
      <c r="L81" s="45" t="e">
        <f t="shared" si="24"/>
        <v>#DIV/0!</v>
      </c>
      <c r="M81" s="45" t="e">
        <f t="shared" si="24"/>
        <v>#DIV/0!</v>
      </c>
      <c r="N81" s="45" t="e">
        <f t="shared" si="24"/>
        <v>#DIV/0!</v>
      </c>
      <c r="O81" s="160" t="e">
        <f t="shared" si="24"/>
        <v>#DIV/0!</v>
      </c>
      <c r="P81" s="164"/>
      <c r="Q81" s="71" t="s">
        <v>106</v>
      </c>
    </row>
    <row r="82" spans="1:17" ht="15">
      <c r="A82" s="3"/>
      <c r="B82" s="21"/>
      <c r="C82" s="104" t="s">
        <v>180</v>
      </c>
      <c r="D82" s="310">
        <f>D88-D77</f>
        <v>0</v>
      </c>
      <c r="E82" s="29">
        <f aca="true" t="shared" si="25" ref="E82:O82">E88-E77</f>
        <v>0</v>
      </c>
      <c r="F82" s="29">
        <f t="shared" si="25"/>
        <v>0</v>
      </c>
      <c r="G82" s="29">
        <f t="shared" si="25"/>
        <v>0</v>
      </c>
      <c r="H82" s="85">
        <f t="shared" si="25"/>
        <v>0</v>
      </c>
      <c r="I82" s="28">
        <f t="shared" si="25"/>
        <v>0</v>
      </c>
      <c r="J82" s="29">
        <f t="shared" si="25"/>
        <v>0</v>
      </c>
      <c r="K82" s="29">
        <f t="shared" si="25"/>
        <v>0</v>
      </c>
      <c r="L82" s="29">
        <f t="shared" si="25"/>
        <v>0</v>
      </c>
      <c r="M82" s="29">
        <f t="shared" si="25"/>
        <v>0</v>
      </c>
      <c r="N82" s="29">
        <f t="shared" si="25"/>
        <v>0</v>
      </c>
      <c r="O82" s="161">
        <f t="shared" si="25"/>
        <v>0</v>
      </c>
      <c r="P82" s="164"/>
      <c r="Q82" s="78" t="s">
        <v>107</v>
      </c>
    </row>
    <row r="83" spans="1:17" ht="30">
      <c r="A83" s="3"/>
      <c r="B83" s="21"/>
      <c r="C83" s="105" t="s">
        <v>24</v>
      </c>
      <c r="D83" s="286">
        <f aca="true" t="shared" si="26" ref="D83:O83">D60-D76</f>
        <v>0</v>
      </c>
      <c r="E83" s="29">
        <f t="shared" si="26"/>
        <v>0</v>
      </c>
      <c r="F83" s="29">
        <f t="shared" si="26"/>
        <v>0</v>
      </c>
      <c r="G83" s="29">
        <f t="shared" si="26"/>
        <v>0</v>
      </c>
      <c r="H83" s="85">
        <f t="shared" si="26"/>
        <v>0</v>
      </c>
      <c r="I83" s="28">
        <f t="shared" si="26"/>
        <v>0</v>
      </c>
      <c r="J83" s="29">
        <f t="shared" si="26"/>
        <v>0</v>
      </c>
      <c r="K83" s="29">
        <f t="shared" si="26"/>
        <v>0</v>
      </c>
      <c r="L83" s="29">
        <f t="shared" si="26"/>
        <v>0</v>
      </c>
      <c r="M83" s="29">
        <f t="shared" si="26"/>
        <v>0</v>
      </c>
      <c r="N83" s="29">
        <f t="shared" si="26"/>
        <v>0</v>
      </c>
      <c r="O83" s="161">
        <f t="shared" si="26"/>
        <v>0</v>
      </c>
      <c r="P83" s="163"/>
      <c r="Q83" s="71"/>
    </row>
    <row r="84" spans="1:17" ht="30.75" thickBot="1">
      <c r="A84" s="3"/>
      <c r="B84" s="21"/>
      <c r="C84" s="106" t="s">
        <v>25</v>
      </c>
      <c r="D84" s="267" t="e">
        <f aca="true" t="shared" si="27" ref="D84:O84">D83/D63</f>
        <v>#DIV/0!</v>
      </c>
      <c r="E84" s="36" t="e">
        <f t="shared" si="27"/>
        <v>#DIV/0!</v>
      </c>
      <c r="F84" s="36" t="e">
        <f t="shared" si="27"/>
        <v>#DIV/0!</v>
      </c>
      <c r="G84" s="36" t="e">
        <f t="shared" si="27"/>
        <v>#DIV/0!</v>
      </c>
      <c r="H84" s="101" t="e">
        <f t="shared" si="27"/>
        <v>#DIV/0!</v>
      </c>
      <c r="I84" s="35" t="e">
        <f t="shared" si="27"/>
        <v>#DIV/0!</v>
      </c>
      <c r="J84" s="36" t="e">
        <f t="shared" si="27"/>
        <v>#DIV/0!</v>
      </c>
      <c r="K84" s="36" t="e">
        <f t="shared" si="27"/>
        <v>#DIV/0!</v>
      </c>
      <c r="L84" s="36" t="e">
        <f t="shared" si="27"/>
        <v>#DIV/0!</v>
      </c>
      <c r="M84" s="36" t="e">
        <f t="shared" si="27"/>
        <v>#DIV/0!</v>
      </c>
      <c r="N84" s="36" t="e">
        <f t="shared" si="27"/>
        <v>#DIV/0!</v>
      </c>
      <c r="O84" s="113" t="e">
        <f t="shared" si="27"/>
        <v>#DIV/0!</v>
      </c>
      <c r="P84" s="164"/>
      <c r="Q84" s="71"/>
    </row>
    <row r="85" spans="1:17" ht="18" customHeight="1" thickBot="1" thickTop="1">
      <c r="A85" s="3"/>
      <c r="B85" s="110"/>
      <c r="C85" s="328" t="s">
        <v>49</v>
      </c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30"/>
      <c r="P85" s="193"/>
      <c r="Q85" s="72"/>
    </row>
    <row r="86" spans="1:17" ht="18" customHeight="1" thickTop="1">
      <c r="A86" s="3"/>
      <c r="B86" s="21"/>
      <c r="C86" s="116" t="s">
        <v>30</v>
      </c>
      <c r="D86" s="288">
        <f aca="true" t="shared" si="28" ref="D86:O86">+D87+D94</f>
        <v>0</v>
      </c>
      <c r="E86" s="112">
        <f>+E87+E94</f>
        <v>0</v>
      </c>
      <c r="F86" s="112">
        <f>+F87+F94</f>
        <v>0</v>
      </c>
      <c r="G86" s="112">
        <f>+G87+G94</f>
        <v>0</v>
      </c>
      <c r="H86" s="162">
        <f t="shared" si="28"/>
        <v>0</v>
      </c>
      <c r="I86" s="111">
        <f t="shared" si="28"/>
        <v>0</v>
      </c>
      <c r="J86" s="112">
        <f t="shared" si="28"/>
        <v>0</v>
      </c>
      <c r="K86" s="112">
        <f t="shared" si="28"/>
        <v>0</v>
      </c>
      <c r="L86" s="112">
        <f t="shared" si="28"/>
        <v>0</v>
      </c>
      <c r="M86" s="112">
        <f>+M87+M94</f>
        <v>0</v>
      </c>
      <c r="N86" s="112">
        <f>+N87+N94</f>
        <v>0</v>
      </c>
      <c r="O86" s="162">
        <f t="shared" si="28"/>
        <v>0</v>
      </c>
      <c r="P86" s="194"/>
      <c r="Q86" s="72"/>
    </row>
    <row r="87" spans="1:17" ht="15.75">
      <c r="A87" s="3"/>
      <c r="B87" s="21"/>
      <c r="C87" s="117" t="s">
        <v>48</v>
      </c>
      <c r="D87" s="289">
        <f aca="true" t="shared" si="29" ref="D87:O87">+D88+D90+D91+D92+D93</f>
        <v>0</v>
      </c>
      <c r="E87" s="47">
        <f>+E88+E90+E91+E92+E93</f>
        <v>0</v>
      </c>
      <c r="F87" s="47">
        <f>+F88+F90+F91+F92+F93</f>
        <v>0</v>
      </c>
      <c r="G87" s="47">
        <f>+G88+G90+G91+G92+G93</f>
        <v>0</v>
      </c>
      <c r="H87" s="114">
        <f t="shared" si="29"/>
        <v>0</v>
      </c>
      <c r="I87" s="46">
        <f t="shared" si="29"/>
        <v>0</v>
      </c>
      <c r="J87" s="47">
        <f t="shared" si="29"/>
        <v>0</v>
      </c>
      <c r="K87" s="47">
        <f t="shared" si="29"/>
        <v>0</v>
      </c>
      <c r="L87" s="47">
        <f t="shared" si="29"/>
        <v>0</v>
      </c>
      <c r="M87" s="47">
        <f>+M88+M90+M91+M92+M93</f>
        <v>0</v>
      </c>
      <c r="N87" s="47">
        <f>+N88+N90+N91+N92+N93</f>
        <v>0</v>
      </c>
      <c r="O87" s="114">
        <f t="shared" si="29"/>
        <v>0</v>
      </c>
      <c r="P87" s="194"/>
      <c r="Q87" s="68"/>
    </row>
    <row r="88" spans="1:17" ht="15.75">
      <c r="A88" s="3"/>
      <c r="B88" s="21"/>
      <c r="C88" s="118" t="s">
        <v>26</v>
      </c>
      <c r="D88" s="290"/>
      <c r="E88" s="41"/>
      <c r="F88" s="41"/>
      <c r="G88" s="41"/>
      <c r="H88" s="107"/>
      <c r="I88" s="52"/>
      <c r="J88" s="48"/>
      <c r="K88" s="48"/>
      <c r="L88" s="48"/>
      <c r="M88" s="48"/>
      <c r="N88" s="48"/>
      <c r="O88" s="126"/>
      <c r="P88" s="194"/>
      <c r="Q88" s="68" t="s">
        <v>91</v>
      </c>
    </row>
    <row r="89" spans="1:17" ht="15">
      <c r="A89" s="3"/>
      <c r="B89" s="21"/>
      <c r="C89" s="118" t="s">
        <v>27</v>
      </c>
      <c r="D89" s="284" t="e">
        <f aca="true" t="shared" si="30" ref="D89:O89">D88/D74</f>
        <v>#DIV/0!</v>
      </c>
      <c r="E89" s="66" t="e">
        <f t="shared" si="30"/>
        <v>#DIV/0!</v>
      </c>
      <c r="F89" s="66" t="e">
        <f t="shared" si="30"/>
        <v>#DIV/0!</v>
      </c>
      <c r="G89" s="66" t="e">
        <f t="shared" si="30"/>
        <v>#DIV/0!</v>
      </c>
      <c r="H89" s="115" t="e">
        <f t="shared" si="30"/>
        <v>#DIV/0!</v>
      </c>
      <c r="I89" s="65" t="e">
        <f t="shared" si="30"/>
        <v>#DIV/0!</v>
      </c>
      <c r="J89" s="66" t="e">
        <f t="shared" si="30"/>
        <v>#DIV/0!</v>
      </c>
      <c r="K89" s="66" t="e">
        <f t="shared" si="30"/>
        <v>#DIV/0!</v>
      </c>
      <c r="L89" s="66" t="e">
        <f t="shared" si="30"/>
        <v>#DIV/0!</v>
      </c>
      <c r="M89" s="66" t="e">
        <f t="shared" si="30"/>
        <v>#DIV/0!</v>
      </c>
      <c r="N89" s="66" t="e">
        <f t="shared" si="30"/>
        <v>#DIV/0!</v>
      </c>
      <c r="O89" s="115" t="e">
        <f t="shared" si="30"/>
        <v>#DIV/0!</v>
      </c>
      <c r="P89" s="165"/>
      <c r="Q89" s="68"/>
    </row>
    <row r="90" spans="1:17" ht="30">
      <c r="A90" s="3"/>
      <c r="B90" s="13" t="s">
        <v>61</v>
      </c>
      <c r="C90" s="118" t="s">
        <v>28</v>
      </c>
      <c r="D90" s="290"/>
      <c r="E90" s="41"/>
      <c r="F90" s="41"/>
      <c r="G90" s="41"/>
      <c r="H90" s="107"/>
      <c r="I90" s="52"/>
      <c r="J90" s="48"/>
      <c r="K90" s="48"/>
      <c r="L90" s="48"/>
      <c r="M90" s="48"/>
      <c r="N90" s="48"/>
      <c r="O90" s="126"/>
      <c r="P90" s="194"/>
      <c r="Q90" s="68"/>
    </row>
    <row r="91" spans="1:17" ht="30">
      <c r="A91" s="3"/>
      <c r="B91" s="13" t="s">
        <v>47</v>
      </c>
      <c r="C91" s="118" t="s">
        <v>181</v>
      </c>
      <c r="D91" s="290"/>
      <c r="E91" s="41"/>
      <c r="F91" s="41"/>
      <c r="G91" s="41"/>
      <c r="H91" s="107"/>
      <c r="I91" s="52"/>
      <c r="J91" s="48"/>
      <c r="K91" s="48"/>
      <c r="L91" s="48"/>
      <c r="M91" s="48"/>
      <c r="N91" s="48"/>
      <c r="O91" s="126"/>
      <c r="P91" s="195"/>
      <c r="Q91" s="68"/>
    </row>
    <row r="92" spans="1:17" ht="30">
      <c r="A92" s="3"/>
      <c r="B92" s="13" t="s">
        <v>47</v>
      </c>
      <c r="C92" s="118" t="s">
        <v>182</v>
      </c>
      <c r="D92" s="290"/>
      <c r="E92" s="41"/>
      <c r="F92" s="41"/>
      <c r="G92" s="41"/>
      <c r="H92" s="107"/>
      <c r="I92" s="52"/>
      <c r="J92" s="48"/>
      <c r="K92" s="48"/>
      <c r="L92" s="48"/>
      <c r="M92" s="48"/>
      <c r="N92" s="48"/>
      <c r="O92" s="126"/>
      <c r="P92" s="195"/>
      <c r="Q92" s="68"/>
    </row>
    <row r="93" spans="1:17" ht="30">
      <c r="A93" s="3"/>
      <c r="B93" s="13" t="s">
        <v>59</v>
      </c>
      <c r="C93" s="119" t="s">
        <v>29</v>
      </c>
      <c r="D93" s="270"/>
      <c r="E93" s="43"/>
      <c r="F93" s="43"/>
      <c r="G93" s="43"/>
      <c r="H93" s="108"/>
      <c r="I93" s="28"/>
      <c r="J93" s="29"/>
      <c r="K93" s="29"/>
      <c r="L93" s="29"/>
      <c r="M93" s="29"/>
      <c r="N93" s="29"/>
      <c r="O93" s="85"/>
      <c r="P93" s="195"/>
      <c r="Q93" s="75"/>
    </row>
    <row r="94" spans="1:17" ht="30">
      <c r="A94" s="3"/>
      <c r="B94" s="13" t="s">
        <v>50</v>
      </c>
      <c r="C94" s="131" t="s">
        <v>100</v>
      </c>
      <c r="D94" s="291"/>
      <c r="E94" s="32"/>
      <c r="F94" s="32"/>
      <c r="G94" s="32"/>
      <c r="H94" s="86"/>
      <c r="I94" s="31"/>
      <c r="J94" s="32"/>
      <c r="K94" s="32"/>
      <c r="L94" s="32"/>
      <c r="M94" s="32"/>
      <c r="N94" s="32"/>
      <c r="O94" s="86"/>
      <c r="P94" s="196"/>
      <c r="Q94" s="72" t="s">
        <v>92</v>
      </c>
    </row>
    <row r="95" spans="1:17" ht="15.75">
      <c r="A95" s="3"/>
      <c r="B95" s="21"/>
      <c r="C95" s="120" t="s">
        <v>32</v>
      </c>
      <c r="D95" s="292">
        <f aca="true" t="shared" si="31" ref="D95:O95">+D96+D97+D102</f>
        <v>0</v>
      </c>
      <c r="E95" s="50">
        <f>+E96+E97+E102</f>
        <v>0</v>
      </c>
      <c r="F95" s="50">
        <f>+F96+F97+F102</f>
        <v>0</v>
      </c>
      <c r="G95" s="50">
        <f>+G96+G97+G102</f>
        <v>0</v>
      </c>
      <c r="H95" s="124">
        <f t="shared" si="31"/>
        <v>0</v>
      </c>
      <c r="I95" s="49">
        <f t="shared" si="31"/>
        <v>0</v>
      </c>
      <c r="J95" s="50">
        <f t="shared" si="31"/>
        <v>0</v>
      </c>
      <c r="K95" s="51">
        <f t="shared" si="31"/>
        <v>0</v>
      </c>
      <c r="L95" s="50">
        <f t="shared" si="31"/>
        <v>0</v>
      </c>
      <c r="M95" s="50">
        <f>+M96+M97+M102</f>
        <v>0</v>
      </c>
      <c r="N95" s="50">
        <f>+N96+N97+N102</f>
        <v>0</v>
      </c>
      <c r="O95" s="144">
        <f t="shared" si="31"/>
        <v>0</v>
      </c>
      <c r="P95" s="197"/>
      <c r="Q95" s="68"/>
    </row>
    <row r="96" spans="1:17" ht="47.25" customHeight="1">
      <c r="A96" s="3"/>
      <c r="B96" s="13" t="s">
        <v>57</v>
      </c>
      <c r="C96" s="121" t="s">
        <v>108</v>
      </c>
      <c r="D96" s="283"/>
      <c r="E96" s="26"/>
      <c r="F96" s="26"/>
      <c r="G96" s="26"/>
      <c r="H96" s="84"/>
      <c r="I96" s="24"/>
      <c r="J96" s="26"/>
      <c r="K96" s="26"/>
      <c r="L96" s="26"/>
      <c r="M96" s="26"/>
      <c r="N96" s="26"/>
      <c r="O96" s="84"/>
      <c r="P96" s="195"/>
      <c r="Q96" s="72" t="s">
        <v>93</v>
      </c>
    </row>
    <row r="97" spans="1:17" ht="15">
      <c r="A97" s="3"/>
      <c r="B97" s="13" t="s">
        <v>51</v>
      </c>
      <c r="C97" s="127" t="s">
        <v>109</v>
      </c>
      <c r="D97" s="293">
        <f>D98+D98+D100</f>
        <v>0</v>
      </c>
      <c r="E97" s="130">
        <f>E98+E98+E100</f>
        <v>0</v>
      </c>
      <c r="F97" s="130">
        <f>F98+F98+F100</f>
        <v>0</v>
      </c>
      <c r="G97" s="130">
        <f>G98+G98+G100</f>
        <v>0</v>
      </c>
      <c r="H97" s="128">
        <f aca="true" t="shared" si="32" ref="H97:O97">H98+H98+H100</f>
        <v>0</v>
      </c>
      <c r="I97" s="151">
        <f t="shared" si="32"/>
        <v>0</v>
      </c>
      <c r="J97" s="152">
        <f t="shared" si="32"/>
        <v>0</v>
      </c>
      <c r="K97" s="152">
        <f t="shared" si="32"/>
        <v>0</v>
      </c>
      <c r="L97" s="152">
        <f t="shared" si="32"/>
        <v>0</v>
      </c>
      <c r="M97" s="152">
        <f>M98+M98+M100</f>
        <v>0</v>
      </c>
      <c r="N97" s="152">
        <f>N98+N98+N100</f>
        <v>0</v>
      </c>
      <c r="O97" s="153">
        <f t="shared" si="32"/>
        <v>0</v>
      </c>
      <c r="P97" s="198"/>
      <c r="Q97" s="68"/>
    </row>
    <row r="98" spans="1:17" ht="15">
      <c r="A98" s="3"/>
      <c r="B98" s="13"/>
      <c r="C98" s="118" t="s">
        <v>183</v>
      </c>
      <c r="D98" s="294"/>
      <c r="E98" s="130"/>
      <c r="F98" s="130"/>
      <c r="G98" s="130"/>
      <c r="H98" s="128"/>
      <c r="I98" s="129"/>
      <c r="J98" s="130"/>
      <c r="K98" s="130"/>
      <c r="L98" s="130"/>
      <c r="M98" s="130"/>
      <c r="N98" s="130"/>
      <c r="O98" s="128"/>
      <c r="P98" s="198"/>
      <c r="Q98" s="68"/>
    </row>
    <row r="99" spans="1:17" ht="15">
      <c r="A99" s="3"/>
      <c r="B99" s="13"/>
      <c r="C99" s="118" t="s">
        <v>112</v>
      </c>
      <c r="D99" s="294"/>
      <c r="E99" s="130"/>
      <c r="F99" s="130"/>
      <c r="G99" s="130"/>
      <c r="H99" s="128"/>
      <c r="I99" s="129"/>
      <c r="J99" s="130"/>
      <c r="K99" s="130"/>
      <c r="L99" s="130"/>
      <c r="M99" s="130"/>
      <c r="N99" s="130"/>
      <c r="O99" s="128"/>
      <c r="P99" s="198"/>
      <c r="Q99" s="68"/>
    </row>
    <row r="100" spans="1:17" ht="15">
      <c r="A100" s="3"/>
      <c r="B100" s="21"/>
      <c r="C100" s="118" t="s">
        <v>31</v>
      </c>
      <c r="D100" s="290"/>
      <c r="E100" s="54"/>
      <c r="F100" s="54"/>
      <c r="G100" s="54"/>
      <c r="H100" s="125"/>
      <c r="I100" s="53"/>
      <c r="J100" s="54"/>
      <c r="K100" s="54"/>
      <c r="L100" s="54"/>
      <c r="M100" s="54"/>
      <c r="N100" s="54"/>
      <c r="O100" s="125"/>
      <c r="P100" s="166"/>
      <c r="Q100" s="68" t="s">
        <v>94</v>
      </c>
    </row>
    <row r="101" spans="1:17" ht="15">
      <c r="A101" s="3"/>
      <c r="B101" s="21"/>
      <c r="C101" s="140" t="s">
        <v>101</v>
      </c>
      <c r="D101" s="295" t="e">
        <f aca="true" t="shared" si="33" ref="D101:O101">D100/D63</f>
        <v>#DIV/0!</v>
      </c>
      <c r="E101" s="222" t="e">
        <f t="shared" si="33"/>
        <v>#DIV/0!</v>
      </c>
      <c r="F101" s="222" t="e">
        <f t="shared" si="33"/>
        <v>#DIV/0!</v>
      </c>
      <c r="G101" s="222" t="e">
        <f t="shared" si="33"/>
        <v>#DIV/0!</v>
      </c>
      <c r="H101" s="141" t="e">
        <f t="shared" si="33"/>
        <v>#DIV/0!</v>
      </c>
      <c r="I101" s="154" t="e">
        <f t="shared" si="33"/>
        <v>#DIV/0!</v>
      </c>
      <c r="J101" s="155" t="e">
        <f t="shared" si="33"/>
        <v>#DIV/0!</v>
      </c>
      <c r="K101" s="155" t="e">
        <f t="shared" si="33"/>
        <v>#DIV/0!</v>
      </c>
      <c r="L101" s="155" t="e">
        <f t="shared" si="33"/>
        <v>#DIV/0!</v>
      </c>
      <c r="M101" s="155" t="e">
        <f t="shared" si="33"/>
        <v>#DIV/0!</v>
      </c>
      <c r="N101" s="155" t="e">
        <f t="shared" si="33"/>
        <v>#DIV/0!</v>
      </c>
      <c r="O101" s="156" t="e">
        <f t="shared" si="33"/>
        <v>#DIV/0!</v>
      </c>
      <c r="P101" s="166"/>
      <c r="Q101" s="68"/>
    </row>
    <row r="102" spans="1:17" ht="15">
      <c r="A102" s="3"/>
      <c r="B102" s="13" t="s">
        <v>56</v>
      </c>
      <c r="C102" s="121" t="s">
        <v>110</v>
      </c>
      <c r="D102" s="283"/>
      <c r="E102" s="26"/>
      <c r="F102" s="26"/>
      <c r="G102" s="26"/>
      <c r="H102" s="84"/>
      <c r="I102" s="24"/>
      <c r="J102" s="26"/>
      <c r="K102" s="26"/>
      <c r="L102" s="26"/>
      <c r="M102" s="26"/>
      <c r="N102" s="26"/>
      <c r="O102" s="84"/>
      <c r="P102" s="195"/>
      <c r="Q102" s="71"/>
    </row>
    <row r="103" spans="1:17" ht="15.75">
      <c r="A103" s="3"/>
      <c r="B103" s="110"/>
      <c r="C103" s="147" t="s">
        <v>52</v>
      </c>
      <c r="D103" s="296">
        <f aca="true" t="shared" si="34" ref="D103:O103">+D86-D95</f>
        <v>0</v>
      </c>
      <c r="E103" s="150">
        <f>+E86-E95</f>
        <v>0</v>
      </c>
      <c r="F103" s="150">
        <f>+F86-F95</f>
        <v>0</v>
      </c>
      <c r="G103" s="150">
        <f>+G86-G95</f>
        <v>0</v>
      </c>
      <c r="H103" s="149">
        <f t="shared" si="34"/>
        <v>0</v>
      </c>
      <c r="I103" s="148">
        <f t="shared" si="34"/>
        <v>0</v>
      </c>
      <c r="J103" s="150">
        <f t="shared" si="34"/>
        <v>0</v>
      </c>
      <c r="K103" s="150">
        <f t="shared" si="34"/>
        <v>0</v>
      </c>
      <c r="L103" s="150">
        <f t="shared" si="34"/>
        <v>0</v>
      </c>
      <c r="M103" s="150">
        <f>+M86-M95</f>
        <v>0</v>
      </c>
      <c r="N103" s="150">
        <f>+N86-N95</f>
        <v>0</v>
      </c>
      <c r="O103" s="149">
        <f t="shared" si="34"/>
        <v>0</v>
      </c>
      <c r="P103" s="195"/>
      <c r="Q103" s="71"/>
    </row>
    <row r="104" spans="1:17" ht="15">
      <c r="A104" s="3"/>
      <c r="B104" s="21"/>
      <c r="C104" s="123" t="s">
        <v>53</v>
      </c>
      <c r="D104" s="321"/>
      <c r="E104" s="48">
        <f>D104+E103</f>
        <v>0</v>
      </c>
      <c r="F104" s="48">
        <f>E104+F103</f>
        <v>0</v>
      </c>
      <c r="G104" s="48">
        <f aca="true" t="shared" si="35" ref="G104:O104">F104+G103</f>
        <v>0</v>
      </c>
      <c r="H104" s="48">
        <f t="shared" si="35"/>
        <v>0</v>
      </c>
      <c r="I104" s="48">
        <f t="shared" si="35"/>
        <v>0</v>
      </c>
      <c r="J104" s="48">
        <f t="shared" si="35"/>
        <v>0</v>
      </c>
      <c r="K104" s="48">
        <f t="shared" si="35"/>
        <v>0</v>
      </c>
      <c r="L104" s="48">
        <f t="shared" si="35"/>
        <v>0</v>
      </c>
      <c r="M104" s="48">
        <f t="shared" si="35"/>
        <v>0</v>
      </c>
      <c r="N104" s="48">
        <f t="shared" si="35"/>
        <v>0</v>
      </c>
      <c r="O104" s="48">
        <f t="shared" si="35"/>
        <v>0</v>
      </c>
      <c r="P104" s="195"/>
      <c r="Q104" s="68" t="s">
        <v>111</v>
      </c>
    </row>
    <row r="105" spans="1:17" ht="15">
      <c r="A105" s="3"/>
      <c r="B105" s="21"/>
      <c r="C105" s="104" t="s">
        <v>33</v>
      </c>
      <c r="D105" s="297" t="e">
        <f aca="true" t="shared" si="36" ref="D105:O105">D104/D64*365</f>
        <v>#DIV/0!</v>
      </c>
      <c r="E105" s="145" t="e">
        <f t="shared" si="36"/>
        <v>#DIV/0!</v>
      </c>
      <c r="F105" s="145" t="e">
        <f t="shared" si="36"/>
        <v>#DIV/0!</v>
      </c>
      <c r="G105" s="145" t="e">
        <f t="shared" si="36"/>
        <v>#DIV/0!</v>
      </c>
      <c r="H105" s="132" t="e">
        <f t="shared" si="36"/>
        <v>#DIV/0!</v>
      </c>
      <c r="I105" s="133" t="e">
        <f t="shared" si="36"/>
        <v>#DIV/0!</v>
      </c>
      <c r="J105" s="145" t="e">
        <f t="shared" si="36"/>
        <v>#DIV/0!</v>
      </c>
      <c r="K105" s="145" t="e">
        <f t="shared" si="36"/>
        <v>#DIV/0!</v>
      </c>
      <c r="L105" s="145" t="e">
        <f t="shared" si="36"/>
        <v>#DIV/0!</v>
      </c>
      <c r="M105" s="145" t="e">
        <f t="shared" si="36"/>
        <v>#DIV/0!</v>
      </c>
      <c r="N105" s="145" t="e">
        <f t="shared" si="36"/>
        <v>#DIV/0!</v>
      </c>
      <c r="O105" s="132" t="e">
        <f t="shared" si="36"/>
        <v>#DIV/0!</v>
      </c>
      <c r="P105" s="167"/>
      <c r="Q105" s="68" t="s">
        <v>95</v>
      </c>
    </row>
    <row r="106" spans="1:17" ht="15">
      <c r="A106" s="3"/>
      <c r="B106" s="21"/>
      <c r="C106" s="123" t="s">
        <v>54</v>
      </c>
      <c r="D106" s="298"/>
      <c r="E106" s="135"/>
      <c r="F106" s="135"/>
      <c r="G106" s="135"/>
      <c r="H106" s="134"/>
      <c r="I106" s="142"/>
      <c r="J106" s="135"/>
      <c r="K106" s="135"/>
      <c r="L106" s="135"/>
      <c r="M106" s="135"/>
      <c r="N106" s="135"/>
      <c r="O106" s="134"/>
      <c r="P106" s="195"/>
      <c r="Q106" s="68"/>
    </row>
    <row r="107" spans="1:17" ht="15">
      <c r="A107" s="3"/>
      <c r="B107" s="21"/>
      <c r="C107" s="104" t="s">
        <v>34</v>
      </c>
      <c r="D107" s="297" t="e">
        <f aca="true" t="shared" si="37" ref="D107:O107">D106/D64*365</f>
        <v>#DIV/0!</v>
      </c>
      <c r="E107" s="145" t="e">
        <f t="shared" si="37"/>
        <v>#DIV/0!</v>
      </c>
      <c r="F107" s="145" t="e">
        <f t="shared" si="37"/>
        <v>#DIV/0!</v>
      </c>
      <c r="G107" s="145" t="e">
        <f t="shared" si="37"/>
        <v>#DIV/0!</v>
      </c>
      <c r="H107" s="132" t="e">
        <f t="shared" si="37"/>
        <v>#DIV/0!</v>
      </c>
      <c r="I107" s="133" t="e">
        <f t="shared" si="37"/>
        <v>#DIV/0!</v>
      </c>
      <c r="J107" s="145" t="e">
        <f t="shared" si="37"/>
        <v>#DIV/0!</v>
      </c>
      <c r="K107" s="145" t="e">
        <f t="shared" si="37"/>
        <v>#DIV/0!</v>
      </c>
      <c r="L107" s="145" t="e">
        <f t="shared" si="37"/>
        <v>#DIV/0!</v>
      </c>
      <c r="M107" s="145" t="e">
        <f t="shared" si="37"/>
        <v>#DIV/0!</v>
      </c>
      <c r="N107" s="145" t="e">
        <f t="shared" si="37"/>
        <v>#DIV/0!</v>
      </c>
      <c r="O107" s="132" t="e">
        <f t="shared" si="37"/>
        <v>#DIV/0!</v>
      </c>
      <c r="P107" s="167"/>
      <c r="Q107" s="68" t="s">
        <v>95</v>
      </c>
    </row>
    <row r="108" spans="1:17" ht="15">
      <c r="A108" s="3"/>
      <c r="B108" s="21"/>
      <c r="C108" s="122" t="s">
        <v>55</v>
      </c>
      <c r="D108" s="299">
        <f>D104-D106</f>
        <v>0</v>
      </c>
      <c r="E108" s="137">
        <f>E104-E106</f>
        <v>0</v>
      </c>
      <c r="F108" s="137">
        <f>F104-F106</f>
        <v>0</v>
      </c>
      <c r="G108" s="137">
        <f>G104-G106</f>
        <v>0</v>
      </c>
      <c r="H108" s="136">
        <f aca="true" t="shared" si="38" ref="H108:O108">H104-H106</f>
        <v>0</v>
      </c>
      <c r="I108" s="143">
        <f t="shared" si="38"/>
        <v>0</v>
      </c>
      <c r="J108" s="137">
        <f t="shared" si="38"/>
        <v>0</v>
      </c>
      <c r="K108" s="137">
        <f t="shared" si="38"/>
        <v>0</v>
      </c>
      <c r="L108" s="137">
        <f t="shared" si="38"/>
        <v>0</v>
      </c>
      <c r="M108" s="137">
        <f>M104-M106</f>
        <v>0</v>
      </c>
      <c r="N108" s="137">
        <f>N104-N106</f>
        <v>0</v>
      </c>
      <c r="O108" s="136">
        <f t="shared" si="38"/>
        <v>0</v>
      </c>
      <c r="P108" s="195"/>
      <c r="Q108" s="68"/>
    </row>
    <row r="109" spans="1:17" ht="15.75" thickBot="1">
      <c r="A109" s="3"/>
      <c r="B109" s="22"/>
      <c r="C109" s="14" t="s">
        <v>62</v>
      </c>
      <c r="D109" s="300" t="e">
        <f aca="true" t="shared" si="39" ref="D109:O109">D108/D64*365</f>
        <v>#DIV/0!</v>
      </c>
      <c r="E109" s="146" t="e">
        <f t="shared" si="39"/>
        <v>#DIV/0!</v>
      </c>
      <c r="F109" s="146" t="e">
        <f t="shared" si="39"/>
        <v>#DIV/0!</v>
      </c>
      <c r="G109" s="146" t="e">
        <f t="shared" si="39"/>
        <v>#DIV/0!</v>
      </c>
      <c r="H109" s="138" t="e">
        <f t="shared" si="39"/>
        <v>#DIV/0!</v>
      </c>
      <c r="I109" s="139" t="e">
        <f t="shared" si="39"/>
        <v>#DIV/0!</v>
      </c>
      <c r="J109" s="146" t="e">
        <f t="shared" si="39"/>
        <v>#DIV/0!</v>
      </c>
      <c r="K109" s="146" t="e">
        <f t="shared" si="39"/>
        <v>#DIV/0!</v>
      </c>
      <c r="L109" s="146" t="e">
        <f t="shared" si="39"/>
        <v>#DIV/0!</v>
      </c>
      <c r="M109" s="146" t="e">
        <f t="shared" si="39"/>
        <v>#DIV/0!</v>
      </c>
      <c r="N109" s="146" t="e">
        <f t="shared" si="39"/>
        <v>#DIV/0!</v>
      </c>
      <c r="O109" s="138" t="e">
        <f t="shared" si="39"/>
        <v>#DIV/0!</v>
      </c>
      <c r="P109" s="168"/>
      <c r="Q109" s="68" t="s">
        <v>95</v>
      </c>
    </row>
    <row r="110" spans="2:17" ht="15">
      <c r="B110" s="15"/>
      <c r="C110" s="15"/>
      <c r="D110" s="301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6"/>
      <c r="P110" s="199"/>
      <c r="Q110" s="76"/>
    </row>
    <row r="112" ht="15">
      <c r="C112" s="213" t="s">
        <v>115</v>
      </c>
    </row>
    <row r="113" ht="15">
      <c r="C113" s="214" t="s">
        <v>116</v>
      </c>
    </row>
    <row r="114" ht="15">
      <c r="C114" s="214" t="s">
        <v>117</v>
      </c>
    </row>
    <row r="116" spans="3:15" ht="21" customHeight="1">
      <c r="C116" s="322" t="s">
        <v>193</v>
      </c>
      <c r="D116" s="318"/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20"/>
    </row>
    <row r="117" spans="3:15" ht="34.5" customHeight="1">
      <c r="C117" s="323" t="s">
        <v>192</v>
      </c>
      <c r="D117" s="278"/>
      <c r="E117" s="95"/>
      <c r="F117" s="95"/>
      <c r="G117" s="95"/>
      <c r="H117" s="93"/>
      <c r="I117" s="324"/>
      <c r="J117" s="95"/>
      <c r="K117" s="95"/>
      <c r="L117" s="95"/>
      <c r="M117" s="95"/>
      <c r="N117" s="95"/>
      <c r="O117" s="95"/>
    </row>
  </sheetData>
  <sheetProtection/>
  <mergeCells count="10">
    <mergeCell ref="C75:O75"/>
    <mergeCell ref="C85:O85"/>
    <mergeCell ref="B8:O8"/>
    <mergeCell ref="B9:B10"/>
    <mergeCell ref="Q35:Q37"/>
    <mergeCell ref="C10:O10"/>
    <mergeCell ref="C59:O59"/>
    <mergeCell ref="C68:O68"/>
    <mergeCell ref="B31:Q31"/>
    <mergeCell ref="B45:Q4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 DGOS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ylequet</dc:creator>
  <cp:keywords/>
  <dc:description/>
  <cp:lastModifiedBy>elise.michaloux</cp:lastModifiedBy>
  <cp:lastPrinted>2019-10-30T08:42:30Z</cp:lastPrinted>
  <dcterms:created xsi:type="dcterms:W3CDTF">2013-03-11T11:42:37Z</dcterms:created>
  <dcterms:modified xsi:type="dcterms:W3CDTF">2019-10-30T09:57:02Z</dcterms:modified>
  <cp:category/>
  <cp:version/>
  <cp:contentType/>
  <cp:contentStatus/>
</cp:coreProperties>
</file>