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worksheets/sheet39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80" windowHeight="13170" tabRatio="914" activeTab="0"/>
  </bookViews>
  <sheets>
    <sheet name="0" sheetId="1" r:id="rId1"/>
    <sheet name="931.111" sheetId="2" r:id="rId2"/>
    <sheet name="931.112" sheetId="3" r:id="rId3"/>
    <sheet name="931.113" sheetId="4" r:id="rId4"/>
    <sheet name="931.12 hors 931.121.24" sheetId="5" r:id="rId5"/>
    <sheet name="931.13" sheetId="6" r:id="rId6"/>
    <sheet name="931.14" sheetId="7" r:id="rId7"/>
    <sheet name="1-5F" sheetId="8" state="hidden" r:id="rId8"/>
    <sheet name="931.15" sheetId="9" r:id="rId9"/>
    <sheet name="931.165.1+931.165.2" sheetId="10" r:id="rId10"/>
    <sheet name="931.166" sheetId="11" r:id="rId11"/>
    <sheet name="931.172" sheetId="12" r:id="rId12"/>
    <sheet name="931.165+931.166+931.172" sheetId="13" r:id="rId13"/>
    <sheet name="931.183" sheetId="14" r:id="rId14"/>
    <sheet name="931.18 hors 931.183" sheetId="15" r:id="rId15"/>
    <sheet name="931.3 hors 931.34" sheetId="16" r:id="rId16"/>
    <sheet name="931.31" sheetId="17" r:id="rId17"/>
    <sheet name="931.4" sheetId="18" r:id="rId18"/>
    <sheet name="932.1" sheetId="19" r:id="rId19"/>
    <sheet name="932.2" sheetId="20" r:id="rId20"/>
    <sheet name="932.32" sheetId="21" r:id="rId21"/>
    <sheet name="932.3 hors 932.32" sheetId="22" r:id="rId22"/>
    <sheet name="18-19F" sheetId="23" state="hidden" r:id="rId23"/>
    <sheet name="932.43" sheetId="24" r:id="rId24"/>
    <sheet name="932.4 hors 932.43" sheetId="25" r:id="rId25"/>
    <sheet name="20-21F" sheetId="26" state="hidden" r:id="rId26"/>
    <sheet name="932.53" sheetId="27" r:id="rId27"/>
    <sheet name="932.5 hors 932.53" sheetId="28" r:id="rId28"/>
    <sheet name="22+22-1F" sheetId="29" state="hidden" r:id="rId29"/>
    <sheet name="932.6" sheetId="30" r:id="rId30"/>
    <sheet name="932.7" sheetId="31" r:id="rId31"/>
    <sheet name="932.8" sheetId="32" r:id="rId32"/>
    <sheet name="933.1" sheetId="33" r:id="rId33"/>
    <sheet name="933.2" sheetId="34" r:id="rId34"/>
    <sheet name="936.1" sheetId="35" r:id="rId35"/>
    <sheet name="936.2" sheetId="36" r:id="rId36"/>
    <sheet name="936.3" sheetId="37" r:id="rId37"/>
    <sheet name="936.4" sheetId="38" r:id="rId38"/>
    <sheet name="937.1" sheetId="39" r:id="rId39"/>
  </sheets>
  <definedNames>
    <definedName name="_xlnm.Print_Area" localSheetId="7">'1-5F'!$A$1:$G$226</definedName>
    <definedName name="_xlnm.Print_Area" localSheetId="22">'18-19F'!$A$1:$G$128</definedName>
    <definedName name="_xlnm.Print_Area" localSheetId="1">'931.111'!$A$1:$H$155</definedName>
    <definedName name="_xlnm.Print_Area" localSheetId="2">'931.112'!$A$1:$H$140</definedName>
    <definedName name="_xlnm.Print_Area" localSheetId="3">'931.113'!$A$1:$H$129</definedName>
    <definedName name="_xlnm.Print_Area" localSheetId="4">'931.12 hors 931.121.24'!$A$1:$H$167</definedName>
    <definedName name="_xlnm.Print_Area" localSheetId="5">'931.13'!$A$1:$H$140</definedName>
    <definedName name="_xlnm.Print_Area" localSheetId="8">'931.15'!$A$1:$H$128</definedName>
    <definedName name="_xlnm.Print_Area" localSheetId="9">'931.165.1+931.165.2'!$A$1:$H$135</definedName>
    <definedName name="_xlnm.Print_Area" localSheetId="12">'931.165+931.166+931.172'!$A$1:$H$140</definedName>
    <definedName name="_xlnm.Print_Area" localSheetId="10">'931.166'!$A$1:$H$126</definedName>
    <definedName name="_xlnm.Print_Area" localSheetId="11">'931.172'!$A$1:$H$132</definedName>
    <definedName name="_xlnm.Print_Area" localSheetId="14">'931.18 hors 931.183'!$A$1:$H$133</definedName>
    <definedName name="_xlnm.Print_Area" localSheetId="13">'931.183'!$A$1:$H$126</definedName>
    <definedName name="_xlnm.Print_Area" localSheetId="15">'931.3 hors 931.34'!$A$1:$H$131</definedName>
    <definedName name="_xlnm.Print_Area" localSheetId="16">'931.31'!$A$1:$H$130</definedName>
    <definedName name="_xlnm.Print_Area" localSheetId="17">'931.4'!$A$1:$H$131</definedName>
    <definedName name="_xlnm.Print_Area" localSheetId="18">'932.1'!$A$1:$H$128</definedName>
    <definedName name="_xlnm.Print_Area" localSheetId="19">'932.2'!$A$1:$H$138</definedName>
    <definedName name="_xlnm.Print_Area" localSheetId="21">'932.3 hors 932.32'!$A$1:$H$128</definedName>
    <definedName name="_xlnm.Print_Area" localSheetId="20">'932.32'!$A$1:$H$128</definedName>
    <definedName name="_xlnm.Print_Area" localSheetId="24">'932.4 hors 932.43'!$A$1:$H$128</definedName>
    <definedName name="_xlnm.Print_Area" localSheetId="23">'932.43'!$A$1:$H$128</definedName>
    <definedName name="_xlnm.Print_Area" localSheetId="27">'932.5 hors 932.53'!$A$1:$H$128</definedName>
    <definedName name="_xlnm.Print_Area" localSheetId="26">'932.53'!$A$1:$H$128</definedName>
    <definedName name="_xlnm.Print_Area" localSheetId="29">'932.6'!$A$1:$H$126</definedName>
    <definedName name="_xlnm.Print_Area" localSheetId="30">'932.7'!$A$1:$H$126</definedName>
    <definedName name="_xlnm.Print_Area" localSheetId="31">'932.8'!$A$1:$H$125</definedName>
    <definedName name="_xlnm.Print_Area" localSheetId="32">'933.1'!$A$1:$H$127</definedName>
    <definedName name="_xlnm.Print_Area" localSheetId="33">'933.2'!$A$1:$H$126</definedName>
    <definedName name="_xlnm.Print_Area" localSheetId="34">'936.1'!$A$1:$H$129</definedName>
    <definedName name="_xlnm.Print_Area" localSheetId="35">'936.2'!$A$1:$H$126</definedName>
    <definedName name="_xlnm.Print_Area" localSheetId="36">'936.3'!$A$1:$H$126</definedName>
    <definedName name="_xlnm.Print_Area" localSheetId="37">'936.4'!$A$1:$H$130</definedName>
    <definedName name="_xlnm.Print_Area" localSheetId="38">'937.1'!$A$1:$H$120</definedName>
  </definedNames>
  <calcPr fullCalcOnLoad="1" refMode="R1C1"/>
</workbook>
</file>

<file path=xl/sharedStrings.xml><?xml version="1.0" encoding="utf-8"?>
<sst xmlns="http://schemas.openxmlformats.org/spreadsheetml/2006/main" count="3464" uniqueCount="472">
  <si>
    <t>cf (1)</t>
  </si>
  <si>
    <t>cf (2)</t>
  </si>
  <si>
    <t>cf (3)</t>
  </si>
  <si>
    <t>Nbre Lits et Places MCO</t>
  </si>
  <si>
    <t>% Lits et Places MCO</t>
  </si>
  <si>
    <t>Nbre Lits et Places Total</t>
  </si>
  <si>
    <t>cf (4)</t>
  </si>
  <si>
    <t>cf (1) :</t>
  </si>
  <si>
    <t>cf (2) :</t>
  </si>
  <si>
    <t>cf (3) :</t>
  </si>
  <si>
    <t>cf (4) :</t>
  </si>
  <si>
    <t>Q02A (O2+O7+O8+O9+O11) + Q02C (G2+G4+G7) + Q09 (B15 à G15) + Q15A (F3) + Q15B (A1) + Q17 (E1 à E6 + E14 + E15 + E20)</t>
  </si>
  <si>
    <t>Q02A (D2 + D7 + D8 +D9 + D11)</t>
  </si>
  <si>
    <t>Q01 (D6+D5+D7+D9+D11)</t>
  </si>
  <si>
    <t>Q01 (O6+O5+O7+O9+O11) + Q02C (G1+G6) + Q09 (B10 à F10)</t>
  </si>
  <si>
    <t>Fiche signalétique</t>
  </si>
  <si>
    <t>cliquez sur la SA désirée pour accéder à sa fiche…</t>
  </si>
  <si>
    <t>931.111 - Direction Générale</t>
  </si>
  <si>
    <t>Campagne 2013 - Données 2012</t>
  </si>
  <si>
    <t>931.112 - Finances-Comptabilité</t>
  </si>
  <si>
    <t>931.113 - Gestion Economique</t>
  </si>
  <si>
    <t>Etablissement</t>
  </si>
  <si>
    <t>931.12 hors 931.121.24 - Services administratifs liés au Personnel Hors Garderie-Crèche</t>
  </si>
  <si>
    <t>N° finess</t>
  </si>
  <si>
    <t>931.13 - Accueil et Gestion des Malades</t>
  </si>
  <si>
    <t>Nom</t>
  </si>
  <si>
    <t>931.14 - Direction des Systèmes d'Information</t>
  </si>
  <si>
    <t>Ville</t>
  </si>
  <si>
    <t>931.15 - Département ou Service d'Information Médicale</t>
  </si>
  <si>
    <t>Catégorie</t>
  </si>
  <si>
    <t>931.165.1+931.165.2 - Transport de Personnel et Transport de Biens</t>
  </si>
  <si>
    <t>931.166 - Garage</t>
  </si>
  <si>
    <t>Directeur des affaires financières ou d'analyse de gestion</t>
  </si>
  <si>
    <t>931.172 - Transport motorisé des patients (ambulance…) Hors SMUR</t>
  </si>
  <si>
    <t>931.165.1+931.165.2+931.166+931.172 - Transport motorisé (Personnel, Biens et Patients) + Garage</t>
  </si>
  <si>
    <t>Prénom</t>
  </si>
  <si>
    <t>931.183 - Entretien des Jardins</t>
  </si>
  <si>
    <t>Fonction</t>
  </si>
  <si>
    <t>931.18 hors 931.183 - Entretien-Maintenance Hors Entretien des Jardins</t>
  </si>
  <si>
    <t>Téléphone</t>
  </si>
  <si>
    <t>931.3 hors 931.34 - Restauration hors Biberonnerie</t>
  </si>
  <si>
    <t>Email</t>
  </si>
  <si>
    <t>931.31 - Cuisine (préparation)</t>
  </si>
  <si>
    <t>Fax</t>
  </si>
  <si>
    <t>931.4 - Blanchisserie</t>
  </si>
  <si>
    <t>932.1 - Urgences médico-chirurgicales</t>
  </si>
  <si>
    <r>
      <t xml:space="preserve">Votre Référent du dossier </t>
    </r>
    <r>
      <rPr>
        <b/>
        <sz val="10"/>
        <color indexed="10"/>
        <rFont val="Times New Roman"/>
        <family val="1"/>
      </rPr>
      <t>"Base des Coûts par Activité du CHU d'Angers"</t>
    </r>
  </si>
  <si>
    <t>932.2 - SMUR</t>
  </si>
  <si>
    <t>932.32 - Laboratoires d'Anatomie-pathologie</t>
  </si>
  <si>
    <t>932.3 hors 932.32 - Laboratoires Hors Labo d'Anatomie-pathologie</t>
  </si>
  <si>
    <t>932.43 - Bloc Gynéco-Obstétrical</t>
  </si>
  <si>
    <t>932.4 hors 932.43 - Blocs Opératoires hors Bloc Gynéco-Obstétrical</t>
  </si>
  <si>
    <t>932.53 - Médecine Nucléaire (in vivo)</t>
  </si>
  <si>
    <t>932.5 hors 932.53 - Imagerie hors Médecine Nucléaire (in vivo)</t>
  </si>
  <si>
    <t>932.6 - Anesthésiologie</t>
  </si>
  <si>
    <t>932.7 - Réadaptation et Rééducation</t>
  </si>
  <si>
    <t>932.8 - Explorations Fonctionnelles</t>
  </si>
  <si>
    <t>933.1 - Dialyse</t>
  </si>
  <si>
    <t>933.2 - Radiothérapie</t>
  </si>
  <si>
    <t>936.1 - Pharmacie</t>
  </si>
  <si>
    <t>936.2 - Stérilisation</t>
  </si>
  <si>
    <t>936.3 - SAMU</t>
  </si>
  <si>
    <t>936.4 - Génie Biomédical</t>
  </si>
  <si>
    <t>937.1 - Ecoles et Centre de Formation</t>
  </si>
  <si>
    <t>931.111</t>
  </si>
  <si>
    <t>DIRECTION GENERALE</t>
  </si>
  <si>
    <t>ETAB :</t>
  </si>
  <si>
    <t>AFFECTATION DES CHARGES</t>
  </si>
  <si>
    <t>CHARGES des TITRES 1-2-3-4</t>
  </si>
  <si>
    <t>Montant</t>
  </si>
  <si>
    <t>TITRE 1 : CHARGES de PERSONNEL</t>
  </si>
  <si>
    <t>B13</t>
  </si>
  <si>
    <t>Personnel Non Médical (y compris 6721 et 648 hors 6481 et 6482)</t>
  </si>
  <si>
    <t>B14</t>
  </si>
  <si>
    <t>Personnel Médical (y compris 6721 et 648 hors 6481 et 6482)</t>
  </si>
  <si>
    <t>B15</t>
  </si>
  <si>
    <t>Personnel Emplois aidés (6416 et 6417)</t>
  </si>
  <si>
    <t>Personnel extérieur à l'établissement</t>
  </si>
  <si>
    <t>TOTAL TITRE 1</t>
  </si>
  <si>
    <t>TITRE 2 : CHARGES à CARACTERE MEDICAL (+/- le 603)</t>
  </si>
  <si>
    <t>L'activité "Direction Générale" n'intègre pas de charges à caractère médical.</t>
  </si>
  <si>
    <t>TITRE 3 : CHARGES à CARACTERE HOTELIER et GENERAL (+/- le 603)</t>
  </si>
  <si>
    <t>Achats stockés de matières et fournitures à caractère hôtelier</t>
  </si>
  <si>
    <t>Produits d'entretien</t>
  </si>
  <si>
    <t>Petit matériel hôtelier</t>
  </si>
  <si>
    <t>Autres fournitures hôtelières</t>
  </si>
  <si>
    <t>Autres fournitures consommables</t>
  </si>
  <si>
    <t>Autres fournitures suivies en stock</t>
  </si>
  <si>
    <t>Produits d'entretien non stockés</t>
  </si>
  <si>
    <t>Petit matériel hôtelier non stocké</t>
  </si>
  <si>
    <t>Autres fournitres consommables non stockées</t>
  </si>
  <si>
    <t>Autres achats non stockés de matières et fournitures</t>
  </si>
  <si>
    <t>Consommation de marchandises à caractère hôtelier et général</t>
  </si>
  <si>
    <t>Crédit-bail mobilier - Autres</t>
  </si>
  <si>
    <t>Part de crédit-bail relevant d'un partenariat public-privé</t>
  </si>
  <si>
    <t>Locations mobilières à caractère non médical - Equipements</t>
  </si>
  <si>
    <t>Locations mobilières à caractère non médical - Autres</t>
  </si>
  <si>
    <t>Entretien et réparations sur biens mobiliers à caractère non médical - Matériel et Outillage</t>
  </si>
  <si>
    <t>Entretien et réparations sur biens mobiliers à caractère non médical - Autres</t>
  </si>
  <si>
    <t>Maintenance sur biens à caractère non médical - Autres</t>
  </si>
  <si>
    <t>Primes d'assurance : Multirisques</t>
  </si>
  <si>
    <t>Primes d'assurance : Assurance obligatoire dommage-construction</t>
  </si>
  <si>
    <t>Primes d'assurance : Responsabilité civile</t>
  </si>
  <si>
    <t>Primes d'assurance : Matériels</t>
  </si>
  <si>
    <t>Primes d'assurance : Autres risques</t>
  </si>
  <si>
    <t>Etudes et recherches</t>
  </si>
  <si>
    <t>Divers services extérieurs</t>
  </si>
  <si>
    <t>Médecins consultants exceptionnels</t>
  </si>
  <si>
    <t>Honoraires</t>
  </si>
  <si>
    <t>Frais d'actes et de contentieux</t>
  </si>
  <si>
    <t>Divers</t>
  </si>
  <si>
    <t>Informations, publications, relations publiques</t>
  </si>
  <si>
    <t>Réceptions</t>
  </si>
  <si>
    <t>Participation aux charges communes (CRA)</t>
  </si>
  <si>
    <t>Autres prestations diverses à caractère non médical</t>
  </si>
  <si>
    <t>Contributions aux GCS et CHT à caractère non médical</t>
  </si>
  <si>
    <t>Subventions</t>
  </si>
  <si>
    <t>Charges diverses de gestion courante - Pécule</t>
  </si>
  <si>
    <t>Charges diverses de gestion courante - Fonds de solidarité</t>
  </si>
  <si>
    <t>Charges diverses de gestion courante - Participation aux frais de stage EHESP</t>
  </si>
  <si>
    <t>Charges diverses de gestion courante - Autres</t>
  </si>
  <si>
    <t>TOTAL TITRE 3</t>
  </si>
  <si>
    <t>TITRE 4 : Charges d'amort., de prov. et dépréciations, financières et exceptionnelles</t>
  </si>
  <si>
    <t>Dotation Amort. Des immobilisations incorporelles - Frais d'études, R&amp;D</t>
  </si>
  <si>
    <t>Dotation Amort. Des immobilisations incorporelles - Autres</t>
  </si>
  <si>
    <t>Dotation Amort. Installations techniques, matériel et outillage non médicaux</t>
  </si>
  <si>
    <t>Dotation Amort. des immobilisations corporelles - Autres</t>
  </si>
  <si>
    <t>TOTAL TITRE 4</t>
  </si>
  <si>
    <t xml:space="preserve">TOTAL BRUT : Total des Charges </t>
  </si>
  <si>
    <t>Direction Générale</t>
  </si>
  <si>
    <t>AFFECTATION DES CHARGES INDUITES et PRODUITS  DEDUCTIBLES</t>
  </si>
  <si>
    <t>DEPENSES</t>
  </si>
  <si>
    <t>PRODUITS DEDUCTIBLES</t>
  </si>
  <si>
    <t>Rabais, Remises et Ristournes obtenus sur achats</t>
  </si>
  <si>
    <t>Rabais, Remises et Ristournes obtenus sur services extérieurs</t>
  </si>
  <si>
    <t>Rabais, Remises et Ristournes obtenus sur autres services extérieurs</t>
  </si>
  <si>
    <t>Remboursements obtenus sur impôts et taxes sur rémunérations (administration Impôts)</t>
  </si>
  <si>
    <t>Remboursements obtenus sur impôts et taxes sur rémunérations (autres organismes)</t>
  </si>
  <si>
    <t>Remboursements sur rémunérations du Personnel Non Médical</t>
  </si>
  <si>
    <t>Remboursements sur rémunérations du Personnel Médical</t>
  </si>
  <si>
    <t>Remboursements sur charges de sécurité sociale et prévoyance (Pers. Non Médical)</t>
  </si>
  <si>
    <t>Remboursements sur charges de sécurité sociale et prévoyance (Pers. Médical)</t>
  </si>
  <si>
    <t>Remboursements sur autres charges sociales (Pers. Non Médical)</t>
  </si>
  <si>
    <t>Remboursements sur autres charges sociales (Pers. Médical)</t>
  </si>
  <si>
    <t>Remboursements sur autres charges de personnel</t>
  </si>
  <si>
    <t>Subvention - Fonds pour l'emploi hospitalier (FEH)</t>
  </si>
  <si>
    <t>Subvention - Fonds d'insertion pour les personnes handicapées dans la fonction publique</t>
  </si>
  <si>
    <t>Autre subvention - Aide forfaitaire à l'apprentissage</t>
  </si>
  <si>
    <t>Remboursements de frais - Formation professionnelle</t>
  </si>
  <si>
    <t>Remboursements de frais - Autres</t>
  </si>
  <si>
    <t>Produits divers de gestion courante</t>
  </si>
  <si>
    <t>Produits sur exercices antérieurs</t>
  </si>
  <si>
    <t>TOTAL PRODUITS DEDUCTIBLES</t>
  </si>
  <si>
    <t>CHARGES INDUITES</t>
  </si>
  <si>
    <t>G11</t>
  </si>
  <si>
    <t>L'activité "Direction Générale" n'intègre pas de charge induite.</t>
  </si>
  <si>
    <t xml:space="preserve"> </t>
  </si>
  <si>
    <t>SOMME TOTALE de l'ACTIVITE</t>
  </si>
  <si>
    <t>K€ des charges</t>
  </si>
  <si>
    <t>incorporables</t>
  </si>
  <si>
    <t>NOMBRE TOTAL d'UNITES d'OEUVRE</t>
  </si>
  <si>
    <t>COUT par UNITE d'OEUVRE</t>
  </si>
  <si>
    <t>OBSERVATIONS :</t>
  </si>
  <si>
    <t>931.112</t>
  </si>
  <si>
    <t>FINANCES-COMPTABILITE</t>
  </si>
  <si>
    <t>L'activité "Finances-Comptabilité" n'intègre pas de charges à caractère médical.</t>
  </si>
  <si>
    <t>Services bancaires et assimilés</t>
  </si>
  <si>
    <t>Autres impôts et taxes : Contribution économique territoriale</t>
  </si>
  <si>
    <t>Autres impôts et taxes : Impôts sur les sociétés</t>
  </si>
  <si>
    <t>Autres impôts et taxes : Impôts indirects</t>
  </si>
  <si>
    <t>Autres impôts et taxes : Droits d'enregistrement et de timbre</t>
  </si>
  <si>
    <t>Autres impôts et taxes : Autres droits</t>
  </si>
  <si>
    <t>Autres impôts, taxes et versements assimilés (autres organismes)</t>
  </si>
  <si>
    <t>Pertes sur créances irrécouvrables</t>
  </si>
  <si>
    <t>Charges sur exercices antérieurs à caractère hôtelier et général</t>
  </si>
  <si>
    <t>Charges sur exercices antérieurs - Autres charges</t>
  </si>
  <si>
    <t>Dotation Amort. des Charges d'exploitation à répartir</t>
  </si>
  <si>
    <t>Gestion Economique</t>
  </si>
  <si>
    <t>L'activité "Finances-Comptabilité" n'intègre pas de charge induite.</t>
  </si>
  <si>
    <t>K€ Budget total de l'hôpital</t>
  </si>
  <si>
    <t>Nbre de Mandats</t>
  </si>
  <si>
    <t>931.113</t>
  </si>
  <si>
    <t>GESTION ECONOMIQUE</t>
  </si>
  <si>
    <t>L'activité "Gestion Economique" n'intègre pas de charges à caractère médical.</t>
  </si>
  <si>
    <t>Fournitures de bureau</t>
  </si>
  <si>
    <t>Fournitures de bureau non stockées</t>
  </si>
  <si>
    <t>Affranchissements</t>
  </si>
  <si>
    <t>Dotation Amort. Matériel de bureau</t>
  </si>
  <si>
    <t>L'activité "Gestion Economique" n'intègre pas de charge induite.</t>
  </si>
  <si>
    <t>K€ des sections</t>
  </si>
  <si>
    <t>d'exploitation</t>
  </si>
  <si>
    <t>Voyages et déplacements</t>
  </si>
  <si>
    <t>Frais de déménagement</t>
  </si>
  <si>
    <t>Transports d'usagers</t>
  </si>
  <si>
    <t>BLANCHISSERIE</t>
  </si>
  <si>
    <t>Combustibles</t>
  </si>
  <si>
    <t>Nombre de lignes</t>
  </si>
  <si>
    <t>de dispensation</t>
  </si>
  <si>
    <t>G03</t>
  </si>
  <si>
    <t>G13</t>
  </si>
  <si>
    <t>MEDECINE NUCLEAIRE IN VIVO</t>
  </si>
  <si>
    <t>Crédit-bail mobilier - Matériel informatique</t>
  </si>
  <si>
    <t>Crédit-bail mobilier - Logiciels et progiciels</t>
  </si>
  <si>
    <t>Crédit-bail mobilier - Matériel biomédical</t>
  </si>
  <si>
    <t>DIALYSE</t>
  </si>
  <si>
    <t>Entretien Bio-médical</t>
  </si>
  <si>
    <t>Laboratoires</t>
  </si>
  <si>
    <t>ANESTHESIOLOGIE</t>
  </si>
  <si>
    <t>PHARMACIE</t>
  </si>
  <si>
    <t>STERILISATION</t>
  </si>
  <si>
    <t>Stérilisation</t>
  </si>
  <si>
    <t>RADIOTHERAPIE</t>
  </si>
  <si>
    <t>Blocs opératoires</t>
  </si>
  <si>
    <t>SAMU</t>
  </si>
  <si>
    <t>GENIE BIOMEDICAL</t>
  </si>
  <si>
    <t>EXPLORATIONS FONCTIONNELLES</t>
  </si>
  <si>
    <t>Missions</t>
  </si>
  <si>
    <t>R7</t>
  </si>
  <si>
    <t>Recettes de mise à disposition du Biomédical à l'extérieur</t>
  </si>
  <si>
    <t>SMUR</t>
  </si>
  <si>
    <t>Locations mobilières à caractère non médical - Informatique</t>
  </si>
  <si>
    <t>Blanchissage à l'extérieur (sous-traitance)</t>
  </si>
  <si>
    <t>Locations mobilières à caractère médical - Informatique</t>
  </si>
  <si>
    <t>Locations mobilières à caractère médical - Equipements</t>
  </si>
  <si>
    <t>Locations mobilières à caractère médical - Autres</t>
  </si>
  <si>
    <t>Carburants</t>
  </si>
  <si>
    <t>ENTRETIEN des JARDINS</t>
  </si>
  <si>
    <t>RESTAURATION hors Biberonnerie</t>
  </si>
  <si>
    <t>Transports entre établissements</t>
  </si>
  <si>
    <t>Téléphonie</t>
  </si>
  <si>
    <t>Fournitures informatiques</t>
  </si>
  <si>
    <t>Fournitures informatiques non stockées</t>
  </si>
  <si>
    <t>Liaisons informatiques ou spécialisées</t>
  </si>
  <si>
    <t>ECOLES et CENTRE de FORMATION</t>
  </si>
  <si>
    <t>CUISINE (préparation)</t>
  </si>
  <si>
    <t>Direction des Systèmes d'Information</t>
  </si>
  <si>
    <t>Fournitures d'ateliers</t>
  </si>
  <si>
    <t>Matériel et fournitures à usage unique stérile (blouse, charlotte…)</t>
  </si>
  <si>
    <t>L'activité "Blanchisserie" n'intègre pas de charge induite.</t>
  </si>
  <si>
    <t>Entretien et réparations sur biens mobiliers à caractère non médical - Matériel et Mobilier de bureau</t>
  </si>
  <si>
    <t>Dotation Amort. Matériels de transport</t>
  </si>
  <si>
    <t>Fournitures d'atelier non stockées</t>
  </si>
  <si>
    <t>Entretien et réparations sur biens mobiliers à caractère médical - Matériel informatique</t>
  </si>
  <si>
    <t>Maintenance sur biens à caractère médical - Informatique</t>
  </si>
  <si>
    <t>Entretien et réparations sur biens mobiliers à caractère non médical - Matériel informatique</t>
  </si>
  <si>
    <t>Maintenance sur biens à caractère non médical - Informatique</t>
  </si>
  <si>
    <t>Prestations de services à caractère non médical - Informatique</t>
  </si>
  <si>
    <t>Dotation Amort. Matériel informatique</t>
  </si>
  <si>
    <t>Dotation Amort. Concessions et droits similaires, brevets, licences…</t>
  </si>
  <si>
    <t>Redevances pour concessions, brevets, licences, marques, procédés, droits et valeurs similaires</t>
  </si>
  <si>
    <t>Fournitures scolaires, éducatives et de loisirs</t>
  </si>
  <si>
    <t>Fournitures scolaires, éducatives et de loisirs non stockées</t>
  </si>
  <si>
    <t>Prestations de services à caractère éducatif</t>
  </si>
  <si>
    <t>Autres charges de personnel : indemnités aux ministres des cultes</t>
  </si>
  <si>
    <t>Frais de culte et d'inhumation</t>
  </si>
  <si>
    <t>L'activité "Accueil et Gestion des Malades" n'intègre pas de charge induite.</t>
  </si>
  <si>
    <t>Achats stockés de matières et fournitures à caractère médical et pharmaceutique</t>
  </si>
  <si>
    <t>Ligatures et sondes</t>
  </si>
  <si>
    <t>Petit matériel médico-chirurgical non stérile</t>
  </si>
  <si>
    <t>Matériel et fournitures médico-chirurgicales à usage unique stérile</t>
  </si>
  <si>
    <t>Pansements</t>
  </si>
  <si>
    <t>Autres fournitures médicales</t>
  </si>
  <si>
    <t>Matériel et fournitures à usage unique stérile</t>
  </si>
  <si>
    <t>Charges sur exercices antérieurs - Charges à caractère médical</t>
  </si>
  <si>
    <t>Dotation Amort. Installations techniques, matériel et outillage médicaux</t>
  </si>
  <si>
    <t>Remboursements pour Mise à disposition de Personnel facturée</t>
  </si>
  <si>
    <t>Primes d'assurance : maladie, maternité et accident du travail</t>
  </si>
  <si>
    <t>Primes d'assurance : assurance capital-décès "titulaires"</t>
  </si>
  <si>
    <t>Consommation de marchandises à caractère médical et pharmaceutique</t>
  </si>
  <si>
    <t>Autres achats non stockés de Fournitures médicales</t>
  </si>
  <si>
    <t>Achats stockés de produits pharmaceutiques et produits à usage médical</t>
  </si>
  <si>
    <t>L'activité "SAMU" n'intègre pas de charge induite.</t>
  </si>
  <si>
    <t>L'activité "Génie Biomédical" n'intègre pas de charge induite.</t>
  </si>
  <si>
    <t>Fournitures d'atelier</t>
  </si>
  <si>
    <t>Maintenance sur biens à caractère médical - Autres</t>
  </si>
  <si>
    <t>Maintenance sur biens à caractère médical - Matériel médical</t>
  </si>
  <si>
    <t>Remboursements Co-utilisation d'équipements lourds</t>
  </si>
  <si>
    <t>Entretien et réparation des biens à caractère médical - Matériel de transport</t>
  </si>
  <si>
    <t>Primes d'assurance - Assurance transport</t>
  </si>
  <si>
    <t>Appareils et fournitures de prothèses et d'orthopédie (détruits et périmés seulement)</t>
  </si>
  <si>
    <t>Fournitures d'Imagerie médicale</t>
  </si>
  <si>
    <t>Sous-traitance à caractère médicale : Imagerie médicale</t>
  </si>
  <si>
    <t>Sous-traitance à caractère médicale : Kinésithérapie</t>
  </si>
  <si>
    <t>G21</t>
  </si>
  <si>
    <t>K€ d'Actif Brut</t>
  </si>
  <si>
    <t>Autres charges induites (Biomed, Labo, Imagerie…)</t>
  </si>
  <si>
    <t>L'activité "Entretien des Jardins" n'intègre pas de charge induite.</t>
  </si>
  <si>
    <t>L'activité "DIM" n'intègre pas de charge induite.</t>
  </si>
  <si>
    <t>L'activité "Direction des Systèmes d'Information" n'intègre pas de charge induite.</t>
  </si>
  <si>
    <t>Nbre de 1/2 heures</t>
  </si>
  <si>
    <t>d'intervention</t>
  </si>
  <si>
    <t>READAPTATION et REEDUCATION</t>
  </si>
  <si>
    <t>TOTAL TITRE 2</t>
  </si>
  <si>
    <t>TOTAL CHARGES INDUITES</t>
  </si>
  <si>
    <t>932.6</t>
  </si>
  <si>
    <t>Nbre d'ICR</t>
  </si>
  <si>
    <t>932.7</t>
  </si>
  <si>
    <t>932.8</t>
  </si>
  <si>
    <t>933.1</t>
  </si>
  <si>
    <t>Nbre de Séances</t>
  </si>
  <si>
    <t>933.2</t>
  </si>
  <si>
    <t>936.1</t>
  </si>
  <si>
    <t>Contributions aux GCS et CHT à caractère médical</t>
  </si>
  <si>
    <t>Rétrocession de médicaments (hors marge de rétrocession)</t>
  </si>
  <si>
    <t>de Groupe 2</t>
  </si>
  <si>
    <t>K€ des dépenses</t>
  </si>
  <si>
    <t>936.2</t>
  </si>
  <si>
    <t>M3 stérilisés</t>
  </si>
  <si>
    <t>Nbre d'équivalent</t>
  </si>
  <si>
    <t>Boîte-jour</t>
  </si>
  <si>
    <t>936.3</t>
  </si>
  <si>
    <t>936.4</t>
  </si>
  <si>
    <t>Entretien-réparations sur biens mobiliers à caractère médical - Matériel et outillage médicaux</t>
  </si>
  <si>
    <t>A déduire éventuellement les recettes provenant de la mise à disposition d'une partie du service</t>
  </si>
  <si>
    <t>"Génie Biomédical" à l'extérieur.</t>
  </si>
  <si>
    <t>d'équipement biomédical</t>
  </si>
  <si>
    <t>937.1</t>
  </si>
  <si>
    <t>L'activité "Ecoles et Centre de Formation" n'intègre pas de charge induite.</t>
  </si>
  <si>
    <t>Nombre d'élèves</t>
  </si>
  <si>
    <t>L'activité "Ecoles et Centre de Formation" n'intègre pas de charges à caractère médical.</t>
  </si>
  <si>
    <t>Imagerie hors Médecine Nucléaire (in vivo)</t>
  </si>
  <si>
    <t xml:space="preserve">                Imagerie hors Médecine Nucléaire (in vivo)</t>
  </si>
  <si>
    <t>Etab :</t>
  </si>
  <si>
    <t>932.53</t>
  </si>
  <si>
    <t>932.5 hors 932.53</t>
  </si>
  <si>
    <t>932.4 hors 932.43</t>
  </si>
  <si>
    <t xml:space="preserve">                Blocs Opératoires hors Bloc Gynéco-Obstétrical</t>
  </si>
  <si>
    <t>Anesthésiologie</t>
  </si>
  <si>
    <t>Blocs Opératoires hors Bloc Gynéco-Obstétrical</t>
  </si>
  <si>
    <t>932.43</t>
  </si>
  <si>
    <t>Bloc Gynéco-Obstétrical</t>
  </si>
  <si>
    <t>932.3 hors 932.32</t>
  </si>
  <si>
    <t xml:space="preserve">                Laboratoires hors Labo d'Anatomie-Pathologie</t>
  </si>
  <si>
    <t>Laboratoires hors Labo d'Anatomie-Pathologie</t>
  </si>
  <si>
    <t>Fournitures pour laboratoires</t>
  </si>
  <si>
    <t>Sous-traitance à caractère médicale : laboratoires (dont EFS)</t>
  </si>
  <si>
    <t>932.32</t>
  </si>
  <si>
    <t>Laboratoires d'Anatomie-Pathologie</t>
  </si>
  <si>
    <t>932.2</t>
  </si>
  <si>
    <t>Locations mobilières à caractère médical - Matériels de transport</t>
  </si>
  <si>
    <t>Locations mobilières à caractère non médical - Matériels de transport</t>
  </si>
  <si>
    <t>Nombre d'ICR</t>
  </si>
  <si>
    <t>issus des P et PHN</t>
  </si>
  <si>
    <t>932.1</t>
  </si>
  <si>
    <t>Urgences médico-chirurgicales</t>
  </si>
  <si>
    <t>Imagerie (et médecine nucléaire)</t>
  </si>
  <si>
    <t>Nbre de Passages</t>
  </si>
  <si>
    <t>931.4</t>
  </si>
  <si>
    <t>L'activité "Blanchisserie" n'intègre pas de charges à caractère médical.</t>
  </si>
  <si>
    <t>Linge et habillement</t>
  </si>
  <si>
    <t>Combustibes</t>
  </si>
  <si>
    <t>Fournitures d'ateliers non stockées</t>
  </si>
  <si>
    <t>Linge et habillement non stockés</t>
  </si>
  <si>
    <t>Nbre de Kg de Linge</t>
  </si>
  <si>
    <t>931.31</t>
  </si>
  <si>
    <t>L'activité "Cuisine" n'intègre pas de charge induite.</t>
  </si>
  <si>
    <t>Nbre de Repas</t>
  </si>
  <si>
    <t>L'activité "Cuisine" n'intègre pas de charges à caractère médical.</t>
  </si>
  <si>
    <t>Alimentation stockable</t>
  </si>
  <si>
    <t>Alimentation non stockable</t>
  </si>
  <si>
    <t>Alimentation à l'extérieur (sous-traitance de repas tout prêt)</t>
  </si>
  <si>
    <t>931.3 hors 931.34</t>
  </si>
  <si>
    <t>L'activité "Restauration (hors biberonnerie)" n'intègre pas de charges à caractère médical.</t>
  </si>
  <si>
    <t>L'activité "Restauration (hors biberonnerie)" n'intègre pas de charge induite.</t>
  </si>
  <si>
    <t>931.18 hors 931.183</t>
  </si>
  <si>
    <t>Entretien-Maintenance hors Jardins</t>
  </si>
  <si>
    <t xml:space="preserve">               Entretien-Maintenance hors Jardins</t>
  </si>
  <si>
    <t>Entretien et réparations sur biens immobiliers  (hors 615228)</t>
  </si>
  <si>
    <t>Dotation Amort. des immobilisations corporelles - Mobiliers</t>
  </si>
  <si>
    <t>Dotation Amort. des Installations générales, agencements, aménagements divers</t>
  </si>
  <si>
    <t>L'activité "Entretien-Maintenance hors Jardins" n'intègre pas de charge induite.</t>
  </si>
  <si>
    <t>L'activité "Entretien-Maintenance hors Jardins" n'intègre pas de charges à caractère médical.</t>
  </si>
  <si>
    <t>931.183</t>
  </si>
  <si>
    <t>Entretien des jardins et des espaces verts</t>
  </si>
  <si>
    <t>Entretien des Jardins</t>
  </si>
  <si>
    <t>L'activité "Entretien des Jardins" n'intègre pas de charges à caractère médical.</t>
  </si>
  <si>
    <t>931.165+931.166+931.172</t>
  </si>
  <si>
    <t>Transport motorisé + Garage</t>
  </si>
  <si>
    <t>Entretien et réparations sur biens mobiliers à caractère médical - Matériels de transport</t>
  </si>
  <si>
    <t>Entretien et réparations sur biens mobiliers à caractère non médical - Matériel de transport</t>
  </si>
  <si>
    <t>L'activité "Transport motorisé et Garage" n'intègre pas de charge induite.</t>
  </si>
  <si>
    <t>Transport motorisé des patients hors SMUR</t>
  </si>
  <si>
    <t>931.172</t>
  </si>
  <si>
    <t>Transport motorisé des patients (ambulance…) hors SMUR</t>
  </si>
  <si>
    <t>L'activité "Transport motorisé des patients" n'intègre pas de charge induite.</t>
  </si>
  <si>
    <t>931.166</t>
  </si>
  <si>
    <t>Garage</t>
  </si>
  <si>
    <t>L'activité "Garage" n'intègre pas de charge induite.</t>
  </si>
  <si>
    <t>931.165.1+931.165.2</t>
  </si>
  <si>
    <t>Transport de Personnels et de Biens</t>
  </si>
  <si>
    <t xml:space="preserve">                Transport de Personnels et de Biens</t>
  </si>
  <si>
    <t>L'activité "Transport de Personnels et de Biens" n'intègre pas de charges à caractère médical.</t>
  </si>
  <si>
    <t>L'activité "Transport de Personnels et de Biens" n'intègre pas de charge induite.</t>
  </si>
  <si>
    <t>Transports sur achats</t>
  </si>
  <si>
    <t>Transports sur ventes</t>
  </si>
  <si>
    <t>Transports collectifs du personnel</t>
  </si>
  <si>
    <t>Transports divers</t>
  </si>
  <si>
    <t>Nbre de courses</t>
  </si>
  <si>
    <t xml:space="preserve"> de Personnels et de Biens</t>
  </si>
  <si>
    <t>Km parcourus par Transport</t>
  </si>
  <si>
    <t>Actif Brut Immobilisé</t>
  </si>
  <si>
    <t>Transport des patients</t>
  </si>
  <si>
    <t>Km parcourus pour</t>
  </si>
  <si>
    <t>Km totaux parcourus</t>
  </si>
  <si>
    <t>de livraison</t>
  </si>
  <si>
    <t>Nbre total de points</t>
  </si>
  <si>
    <t>931.15</t>
  </si>
  <si>
    <t>DIM</t>
  </si>
  <si>
    <t>Nbre de résumés PMSI</t>
  </si>
  <si>
    <t>L'activité "DIM" n'intègre pas de charges à caractère médical.</t>
  </si>
  <si>
    <t>931.14</t>
  </si>
  <si>
    <t>Nbre de moyens mis à</t>
  </si>
  <si>
    <t>disposition des utilisateurs</t>
  </si>
  <si>
    <t>931.13</t>
  </si>
  <si>
    <t>Accueil et Gestion des Malades</t>
  </si>
  <si>
    <t>L'activité "Accueil et Gestion des Malades" n'intègre pas de charges à caractère médical.</t>
  </si>
  <si>
    <t>Autres charges de personnel : indemnités des religieuses et reposance</t>
  </si>
  <si>
    <t>Nbre de dossiers créés</t>
  </si>
  <si>
    <t>931.12 hors 931.121.4</t>
  </si>
  <si>
    <t xml:space="preserve">                      Services administratifs liés au Personnel</t>
  </si>
  <si>
    <t>Services administratifs liés au Personnel Hors Garderie-Crèche</t>
  </si>
  <si>
    <t>Autres charges sociales du Personnel Non Médical : médecine du travail, pharmacie</t>
  </si>
  <si>
    <t>Autres charges sociales du Personnel Médical : médecine du travail, pharmacie</t>
  </si>
  <si>
    <t>Achats Stockés de matières et fournitures à caractère médical et pharmaceutique</t>
  </si>
  <si>
    <t>petit matériel médico-chirurgical non stérile</t>
  </si>
  <si>
    <t>Autres achates non stockés de Fournitures médicales</t>
  </si>
  <si>
    <t>Charges sur exercices antérieurs à caractère médical</t>
  </si>
  <si>
    <t>ETP rémunérés</t>
  </si>
  <si>
    <t>GARAGE</t>
  </si>
  <si>
    <t>DIRECTION des SYSTEMES d'INFORMATION</t>
  </si>
  <si>
    <t>ACCUEIL et GESTION des MALADES</t>
  </si>
  <si>
    <t>Locations mobilières à caractère médical - Informatique (solde)</t>
  </si>
  <si>
    <t>G41</t>
  </si>
  <si>
    <t>G51</t>
  </si>
  <si>
    <t>G14</t>
  </si>
  <si>
    <t xml:space="preserve">Effectif moyen annuel </t>
  </si>
  <si>
    <t>(en personnes physiques)</t>
  </si>
  <si>
    <t>Administration</t>
  </si>
  <si>
    <t xml:space="preserve">TOUS LABORATOIRES </t>
  </si>
  <si>
    <t>Nb activités renseignés :</t>
  </si>
  <si>
    <t>Retour Fiche Signalétique 
(sommaire)</t>
  </si>
  <si>
    <t>Dotation Amort. Matériel de Bureau et Matériel Informatique</t>
  </si>
  <si>
    <t>Fournitures de Bureau et Fournitures Informatiques</t>
  </si>
  <si>
    <t>Fournitures de Bureau et Fournitures Informatiques non stockées</t>
  </si>
  <si>
    <t>Tous Laboratoires</t>
  </si>
  <si>
    <t>TOUS BLOCS OPERATOIRES</t>
  </si>
  <si>
    <t>TOUT IMAGERIE</t>
  </si>
  <si>
    <t>Nbre d'ICR produits</t>
  </si>
  <si>
    <t>Budget Exploitation (en K€)</t>
  </si>
  <si>
    <t>M² Espaces verts</t>
  </si>
  <si>
    <t>M² Bâtis (SHOB)</t>
  </si>
  <si>
    <t>K€ Actif Brut Bâtiments</t>
  </si>
  <si>
    <t>Autres achats non stockés de fournitures médicales</t>
  </si>
  <si>
    <t>Production stockée</t>
  </si>
  <si>
    <t>Production immobilisée</t>
  </si>
  <si>
    <t>Finances-Comptabilité</t>
  </si>
  <si>
    <t>Nbre Journées MCO</t>
  </si>
  <si>
    <t>Nbre Journées Totales</t>
  </si>
  <si>
    <t>% Journées MCO</t>
  </si>
  <si>
    <r>
      <t xml:space="preserve">Données à renseigner </t>
    </r>
    <r>
      <rPr>
        <b/>
        <u val="single"/>
        <sz val="11"/>
        <color indexed="10"/>
        <rFont val="Times New Roman"/>
        <family val="1"/>
      </rPr>
      <t>obligatoirement</t>
    </r>
    <r>
      <rPr>
        <b/>
        <u val="single"/>
        <sz val="11"/>
        <rFont val="Times New Roman"/>
        <family val="1"/>
      </rPr>
      <t xml:space="preserve"> pour création de sous-échantillons des catégories</t>
    </r>
  </si>
  <si>
    <t>et de ratios pour les activités médico-techniques et logistiques.</t>
  </si>
  <si>
    <t>Remboursements Co-utilisation d'équipements lourds (Lithotripteur)</t>
  </si>
  <si>
    <t>Autres prestations de sous-traitance à caractère médical</t>
  </si>
  <si>
    <t>Couches, alèses et produits absorbants (dont périmés)</t>
  </si>
  <si>
    <t>Matériels et fournitures à usage unique stérile (dont périmés)</t>
  </si>
  <si>
    <t>Couches, alèses et produits absorbants non stockés (dont périmés)</t>
  </si>
  <si>
    <t>Couches, alèzes et produits absorbants non stockés</t>
  </si>
  <si>
    <t>Matériel et fournitures à usage unique stérile (dont périmés)</t>
  </si>
  <si>
    <t>Couches, alèses et produits absorbants</t>
  </si>
  <si>
    <t>Nbre d'AMC et équivalent</t>
  </si>
  <si>
    <t>Nbre de B et équivalent</t>
  </si>
  <si>
    <t>Nbre de DRM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</si>
</sst>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,000,000"/>
    <numFmt numFmtId="165" formatCode="0#&quot; &quot;##&quot; &quot;##&quot; &quot;##&quot; &quot;##"/>
    <numFmt numFmtId="166" formatCode="#,##0.000"/>
  </numFmts>
  <fonts count="75">
    <font>
      <sz val="10"/>
      <name val="Arial"/>
      <family val="0"/>
    </font>
    <font>
      <sz val="10"/>
      <color indexed="9"/>
      <name val="Arial"/>
      <family val="2"/>
    </font>
    <font>
      <b/>
      <sz val="11"/>
      <name val="Times New Roman"/>
      <family val="1"/>
    </font>
    <font>
      <i/>
      <sz val="10"/>
      <name val="Tahoma"/>
      <family val="2"/>
    </font>
    <font>
      <sz val="10"/>
      <name val="Times New Roman"/>
      <family val="1"/>
    </font>
    <font>
      <sz val="16"/>
      <color indexed="9"/>
      <name val="Times New Roman"/>
      <family val="1"/>
    </font>
    <font>
      <i/>
      <u val="single"/>
      <sz val="11"/>
      <color indexed="10"/>
      <name val="Tahoma"/>
      <family val="2"/>
    </font>
    <font>
      <sz val="14"/>
      <name val="Times New Roman"/>
      <family val="1"/>
    </font>
    <font>
      <i/>
      <sz val="10"/>
      <color indexed="12"/>
      <name val="Tahoma"/>
      <family val="2"/>
    </font>
    <font>
      <u val="single"/>
      <sz val="10"/>
      <color indexed="12"/>
      <name val="Arial"/>
      <family val="0"/>
    </font>
    <font>
      <b/>
      <sz val="11"/>
      <color indexed="17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i/>
      <sz val="10"/>
      <color indexed="12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9"/>
      <name val="Tahoma"/>
      <family val="2"/>
    </font>
    <font>
      <b/>
      <sz val="8"/>
      <color indexed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8"/>
      <color indexed="9"/>
      <name val="Tahoma"/>
      <family val="2"/>
    </font>
    <font>
      <b/>
      <sz val="12"/>
      <color indexed="54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9"/>
      <color indexed="9"/>
      <name val="Tahoma"/>
      <family val="2"/>
    </font>
    <font>
      <b/>
      <sz val="12"/>
      <name val="Tahoma"/>
      <family val="2"/>
    </font>
    <font>
      <b/>
      <sz val="11"/>
      <color indexed="12"/>
      <name val="Tahoma"/>
      <family val="2"/>
    </font>
    <font>
      <sz val="10"/>
      <color indexed="12"/>
      <name val="Tahoma"/>
      <family val="2"/>
    </font>
    <font>
      <u val="single"/>
      <sz val="9"/>
      <name val="Tahoma"/>
      <family val="2"/>
    </font>
    <font>
      <sz val="9"/>
      <name val="Times New Roman"/>
      <family val="1"/>
    </font>
    <font>
      <sz val="10"/>
      <color indexed="9"/>
      <name val="Tahoma"/>
      <family val="2"/>
    </font>
    <font>
      <b/>
      <i/>
      <sz val="11"/>
      <name val="Tahoma"/>
      <family val="2"/>
    </font>
    <font>
      <b/>
      <sz val="11"/>
      <color indexed="48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i/>
      <sz val="12"/>
      <name val="Tahoma"/>
      <family val="2"/>
    </font>
    <font>
      <b/>
      <sz val="12"/>
      <color indexed="9"/>
      <name val="Tahoma"/>
      <family val="2"/>
    </font>
    <font>
      <b/>
      <i/>
      <u val="single"/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2"/>
      <color indexed="12"/>
      <name val="Tahoma"/>
      <family val="2"/>
    </font>
    <font>
      <b/>
      <u val="single"/>
      <sz val="9"/>
      <name val="Tahoma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2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15" borderId="1" applyNumberFormat="0" applyAlignment="0" applyProtection="0"/>
    <xf numFmtId="0" fontId="62" fillId="0" borderId="2" applyNumberFormat="0" applyFill="0" applyAlignment="0" applyProtection="0"/>
    <xf numFmtId="0" fontId="0" fillId="4" borderId="3" applyNumberFormat="0" applyFont="0" applyAlignment="0" applyProtection="0"/>
    <xf numFmtId="0" fontId="63" fillId="3" borderId="1" applyNumberFormat="0" applyAlignment="0" applyProtection="0"/>
    <xf numFmtId="0" fontId="64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6" fillId="17" borderId="0" applyNumberFormat="0" applyBorder="0" applyAlignment="0" applyProtection="0"/>
    <xf numFmtId="0" fontId="67" fillId="15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10" borderId="9" applyNumberFormat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45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3" fillId="0" borderId="0" xfId="45" applyFont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21" fillId="15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4" fillId="15" borderId="0" xfId="0" applyFont="1" applyFill="1" applyBorder="1" applyAlignment="1" applyProtection="1">
      <alignment horizontal="center" vertical="center"/>
      <protection/>
    </xf>
    <xf numFmtId="0" fontId="20" fillId="15" borderId="0" xfId="0" applyFont="1" applyFill="1" applyBorder="1" applyAlignment="1" applyProtection="1">
      <alignment vertical="center"/>
      <protection/>
    </xf>
    <xf numFmtId="0" fontId="21" fillId="15" borderId="0" xfId="0" applyFont="1" applyFill="1" applyBorder="1" applyAlignment="1" applyProtection="1">
      <alignment vertical="center"/>
      <protection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7" fillId="18" borderId="12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4" fontId="20" fillId="18" borderId="13" xfId="0" applyNumberFormat="1" applyFont="1" applyFill="1" applyBorder="1" applyAlignment="1" applyProtection="1">
      <alignment vertical="center"/>
      <protection/>
    </xf>
    <xf numFmtId="0" fontId="29" fillId="15" borderId="12" xfId="0" applyFont="1" applyFill="1" applyBorder="1" applyAlignment="1" applyProtection="1">
      <alignment vertical="center"/>
      <protection/>
    </xf>
    <xf numFmtId="0" fontId="23" fillId="15" borderId="0" xfId="0" applyFont="1" applyFill="1" applyBorder="1" applyAlignment="1" applyProtection="1">
      <alignment vertical="center"/>
      <protection/>
    </xf>
    <xf numFmtId="0" fontId="20" fillId="15" borderId="14" xfId="0" applyFont="1" applyFill="1" applyBorder="1" applyAlignment="1" applyProtection="1">
      <alignment vertical="center"/>
      <protection/>
    </xf>
    <xf numFmtId="4" fontId="23" fillId="15" borderId="15" xfId="0" applyNumberFormat="1" applyFont="1" applyFill="1" applyBorder="1" applyAlignment="1" applyProtection="1">
      <alignment vertical="center"/>
      <protection locked="0"/>
    </xf>
    <xf numFmtId="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15" borderId="0" xfId="52" applyFont="1" applyFill="1" applyBorder="1" applyAlignment="1" applyProtection="1">
      <alignment vertical="center"/>
      <protection/>
    </xf>
    <xf numFmtId="0" fontId="23" fillId="2" borderId="12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4" fontId="23" fillId="2" borderId="13" xfId="0" applyNumberFormat="1" applyFont="1" applyFill="1" applyBorder="1" applyAlignment="1" applyProtection="1">
      <alignment vertical="center"/>
      <protection/>
    </xf>
    <xf numFmtId="0" fontId="23" fillId="15" borderId="12" xfId="0" applyFont="1" applyFill="1" applyBorder="1" applyAlignment="1" applyProtection="1">
      <alignment horizontal="left" vertical="center"/>
      <protection/>
    </xf>
    <xf numFmtId="0" fontId="29" fillId="0" borderId="12" xfId="0" applyFont="1" applyFill="1" applyBorder="1" applyAlignment="1" applyProtection="1">
      <alignment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4" fontId="23" fillId="0" borderId="16" xfId="0" applyNumberFormat="1" applyFont="1" applyFill="1" applyBorder="1" applyAlignment="1" applyProtection="1">
      <alignment vertical="center"/>
      <protection/>
    </xf>
    <xf numFmtId="0" fontId="23" fillId="18" borderId="12" xfId="0" applyFont="1" applyFill="1" applyBorder="1" applyAlignment="1" applyProtection="1">
      <alignment vertical="center"/>
      <protection/>
    </xf>
    <xf numFmtId="0" fontId="23" fillId="18" borderId="0" xfId="52" applyFont="1" applyFill="1" applyBorder="1" applyAlignment="1" applyProtection="1">
      <alignment vertical="center"/>
      <protection/>
    </xf>
    <xf numFmtId="0" fontId="20" fillId="18" borderId="0" xfId="0" applyFont="1" applyFill="1" applyAlignment="1" applyProtection="1">
      <alignment/>
      <protection/>
    </xf>
    <xf numFmtId="0" fontId="27" fillId="18" borderId="0" xfId="0" applyFont="1" applyFill="1" applyBorder="1" applyAlignment="1" applyProtection="1">
      <alignment horizontal="center" vertical="center"/>
      <protection/>
    </xf>
    <xf numFmtId="4" fontId="18" fillId="18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7" fillId="19" borderId="12" xfId="0" applyFont="1" applyFill="1" applyBorder="1" applyAlignment="1" applyProtection="1">
      <alignment vertical="center"/>
      <protection/>
    </xf>
    <xf numFmtId="0" fontId="20" fillId="19" borderId="0" xfId="0" applyFont="1" applyFill="1" applyBorder="1" applyAlignment="1" applyProtection="1">
      <alignment vertical="center"/>
      <protection/>
    </xf>
    <xf numFmtId="4" fontId="23" fillId="19" borderId="13" xfId="0" applyNumberFormat="1" applyFont="1" applyFill="1" applyBorder="1" applyAlignment="1" applyProtection="1">
      <alignment vertical="center"/>
      <protection/>
    </xf>
    <xf numFmtId="4" fontId="23" fillId="15" borderId="13" xfId="0" applyNumberFormat="1" applyFont="1" applyFill="1" applyBorder="1" applyAlignment="1" applyProtection="1">
      <alignment vertical="center"/>
      <protection/>
    </xf>
    <xf numFmtId="4" fontId="20" fillId="15" borderId="0" xfId="0" applyNumberFormat="1" applyFont="1" applyFill="1" applyBorder="1" applyAlignment="1" applyProtection="1">
      <alignment vertical="center"/>
      <protection/>
    </xf>
    <xf numFmtId="0" fontId="23" fillId="19" borderId="12" xfId="0" applyFont="1" applyFill="1" applyBorder="1" applyAlignment="1" applyProtection="1">
      <alignment vertical="center"/>
      <protection/>
    </xf>
    <xf numFmtId="0" fontId="23" fillId="19" borderId="0" xfId="52" applyFont="1" applyFill="1" applyBorder="1" applyAlignment="1" applyProtection="1">
      <alignment vertical="center"/>
      <protection/>
    </xf>
    <xf numFmtId="0" fontId="20" fillId="19" borderId="0" xfId="0" applyFont="1" applyFill="1" applyAlignment="1" applyProtection="1">
      <alignment/>
      <protection/>
    </xf>
    <xf numFmtId="0" fontId="27" fillId="19" borderId="0" xfId="0" applyFont="1" applyFill="1" applyBorder="1" applyAlignment="1" applyProtection="1">
      <alignment horizontal="center" vertical="center"/>
      <protection/>
    </xf>
    <xf numFmtId="4" fontId="18" fillId="19" borderId="13" xfId="0" applyNumberFormat="1" applyFont="1" applyFill="1" applyBorder="1" applyAlignment="1" applyProtection="1">
      <alignment horizontal="center" vertical="center"/>
      <protection/>
    </xf>
    <xf numFmtId="0" fontId="23" fillId="15" borderId="0" xfId="0" applyFont="1" applyFill="1" applyBorder="1" applyAlignment="1" applyProtection="1">
      <alignment horizontal="left" vertical="center"/>
      <protection/>
    </xf>
    <xf numFmtId="0" fontId="27" fillId="20" borderId="12" xfId="0" applyFont="1" applyFill="1" applyBorder="1" applyAlignment="1" applyProtection="1">
      <alignment vertical="center"/>
      <protection/>
    </xf>
    <xf numFmtId="0" fontId="23" fillId="20" borderId="0" xfId="0" applyFont="1" applyFill="1" applyBorder="1" applyAlignment="1" applyProtection="1">
      <alignment horizontal="left" vertical="center"/>
      <protection/>
    </xf>
    <xf numFmtId="0" fontId="20" fillId="20" borderId="0" xfId="0" applyFont="1" applyFill="1" applyBorder="1" applyAlignment="1" applyProtection="1">
      <alignment vertical="center"/>
      <protection/>
    </xf>
    <xf numFmtId="4" fontId="23" fillId="20" borderId="17" xfId="0" applyNumberFormat="1" applyFont="1" applyFill="1" applyBorder="1" applyAlignment="1" applyProtection="1">
      <alignment vertical="center"/>
      <protection/>
    </xf>
    <xf numFmtId="4" fontId="23" fillId="2" borderId="18" xfId="0" applyNumberFormat="1" applyFont="1" applyFill="1" applyBorder="1" applyAlignment="1" applyProtection="1">
      <alignment vertical="center"/>
      <protection/>
    </xf>
    <xf numFmtId="4" fontId="23" fillId="15" borderId="19" xfId="0" applyNumberFormat="1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left" vertical="center"/>
      <protection/>
    </xf>
    <xf numFmtId="4" fontId="23" fillId="0" borderId="18" xfId="0" applyNumberFormat="1" applyFont="1" applyFill="1" applyBorder="1" applyAlignment="1" applyProtection="1">
      <alignment vertical="center"/>
      <protection/>
    </xf>
    <xf numFmtId="0" fontId="23" fillId="20" borderId="12" xfId="0" applyFont="1" applyFill="1" applyBorder="1" applyAlignment="1" applyProtection="1">
      <alignment vertical="center"/>
      <protection/>
    </xf>
    <xf numFmtId="0" fontId="23" fillId="20" borderId="0" xfId="52" applyFont="1" applyFill="1" applyBorder="1" applyAlignment="1" applyProtection="1">
      <alignment vertical="center"/>
      <protection/>
    </xf>
    <xf numFmtId="0" fontId="20" fillId="20" borderId="0" xfId="0" applyFont="1" applyFill="1" applyAlignment="1" applyProtection="1">
      <alignment/>
      <protection/>
    </xf>
    <xf numFmtId="0" fontId="27" fillId="20" borderId="0" xfId="0" applyFont="1" applyFill="1" applyBorder="1" applyAlignment="1" applyProtection="1">
      <alignment horizontal="center" vertical="center"/>
      <protection/>
    </xf>
    <xf numFmtId="4" fontId="18" fillId="20" borderId="15" xfId="0" applyNumberFormat="1" applyFont="1" applyFill="1" applyBorder="1" applyAlignment="1" applyProtection="1">
      <alignment horizontal="center" vertical="center"/>
      <protection/>
    </xf>
    <xf numFmtId="4" fontId="23" fillId="15" borderId="18" xfId="0" applyNumberFormat="1" applyFont="1" applyFill="1" applyBorder="1" applyAlignment="1" applyProtection="1">
      <alignment vertical="center"/>
      <protection/>
    </xf>
    <xf numFmtId="0" fontId="27" fillId="21" borderId="12" xfId="0" applyFont="1" applyFill="1" applyBorder="1" applyAlignment="1" applyProtection="1">
      <alignment vertical="center"/>
      <protection/>
    </xf>
    <xf numFmtId="0" fontId="23" fillId="21" borderId="0" xfId="0" applyFont="1" applyFill="1" applyBorder="1" applyAlignment="1" applyProtection="1">
      <alignment vertical="center"/>
      <protection/>
    </xf>
    <xf numFmtId="0" fontId="20" fillId="21" borderId="0" xfId="0" applyFont="1" applyFill="1" applyBorder="1" applyAlignment="1" applyProtection="1">
      <alignment vertical="center"/>
      <protection/>
    </xf>
    <xf numFmtId="4" fontId="23" fillId="21" borderId="17" xfId="0" applyNumberFormat="1" applyFont="1" applyFill="1" applyBorder="1" applyAlignment="1" applyProtection="1">
      <alignment vertical="center"/>
      <protection/>
    </xf>
    <xf numFmtId="0" fontId="23" fillId="21" borderId="12" xfId="0" applyFont="1" applyFill="1" applyBorder="1" applyAlignment="1" applyProtection="1">
      <alignment vertical="center"/>
      <protection/>
    </xf>
    <xf numFmtId="0" fontId="23" fillId="21" borderId="0" xfId="52" applyFont="1" applyFill="1" applyBorder="1" applyAlignment="1" applyProtection="1">
      <alignment vertical="center"/>
      <protection/>
    </xf>
    <xf numFmtId="0" fontId="20" fillId="21" borderId="0" xfId="0" applyFont="1" applyFill="1" applyAlignment="1" applyProtection="1">
      <alignment/>
      <protection/>
    </xf>
    <xf numFmtId="0" fontId="27" fillId="21" borderId="0" xfId="0" applyFont="1" applyFill="1" applyBorder="1" applyAlignment="1" applyProtection="1">
      <alignment horizontal="center" vertical="center"/>
      <protection/>
    </xf>
    <xf numFmtId="4" fontId="18" fillId="21" borderId="15" xfId="0" applyNumberFormat="1" applyFont="1" applyFill="1" applyBorder="1" applyAlignment="1" applyProtection="1">
      <alignment horizontal="center" vertical="center"/>
      <protection/>
    </xf>
    <xf numFmtId="0" fontId="23" fillId="15" borderId="12" xfId="0" applyFont="1" applyFill="1" applyBorder="1" applyAlignment="1" applyProtection="1">
      <alignment vertical="center"/>
      <protection/>
    </xf>
    <xf numFmtId="0" fontId="27" fillId="15" borderId="0" xfId="0" applyFont="1" applyFill="1" applyBorder="1" applyAlignment="1" applyProtection="1">
      <alignment vertical="center"/>
      <protection/>
    </xf>
    <xf numFmtId="4" fontId="31" fillId="17" borderId="20" xfId="0" applyNumberFormat="1" applyFont="1" applyFill="1" applyBorder="1" applyAlignment="1" applyProtection="1">
      <alignment horizontal="center" vertical="center"/>
      <protection/>
    </xf>
    <xf numFmtId="0" fontId="20" fillId="15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0" fontId="32" fillId="2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15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0" fillId="15" borderId="21" xfId="0" applyFont="1" applyFill="1" applyBorder="1" applyAlignment="1" applyProtection="1">
      <alignment vertical="center"/>
      <protection/>
    </xf>
    <xf numFmtId="0" fontId="20" fillId="15" borderId="22" xfId="0" applyFont="1" applyFill="1" applyBorder="1" applyAlignment="1" applyProtection="1">
      <alignment vertical="center"/>
      <protection/>
    </xf>
    <xf numFmtId="0" fontId="20" fillId="15" borderId="18" xfId="0" applyFont="1" applyFill="1" applyBorder="1" applyAlignment="1" applyProtection="1">
      <alignment vertical="center"/>
      <protection/>
    </xf>
    <xf numFmtId="0" fontId="27" fillId="22" borderId="12" xfId="0" applyFont="1" applyFill="1" applyBorder="1" applyAlignment="1" applyProtection="1">
      <alignment vertical="center"/>
      <protection/>
    </xf>
    <xf numFmtId="0" fontId="20" fillId="22" borderId="0" xfId="0" applyFont="1" applyFill="1" applyBorder="1" applyAlignment="1" applyProtection="1">
      <alignment vertical="center"/>
      <protection/>
    </xf>
    <xf numFmtId="0" fontId="20" fillId="22" borderId="17" xfId="0" applyFont="1" applyFill="1" applyBorder="1" applyAlignment="1" applyProtection="1">
      <alignment vertical="center"/>
      <protection/>
    </xf>
    <xf numFmtId="4" fontId="20" fillId="15" borderId="15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/>
    </xf>
    <xf numFmtId="0" fontId="20" fillId="2" borderId="18" xfId="0" applyFont="1" applyFill="1" applyBorder="1" applyAlignment="1" applyProtection="1">
      <alignment horizontal="right" vertical="center"/>
      <protection/>
    </xf>
    <xf numFmtId="0" fontId="23" fillId="15" borderId="14" xfId="0" applyFont="1" applyFill="1" applyBorder="1" applyAlignment="1" applyProtection="1">
      <alignment vertical="center"/>
      <protection/>
    </xf>
    <xf numFmtId="4" fontId="23" fillId="15" borderId="15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>
      <alignment vertical="center"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4" fontId="20" fillId="0" borderId="18" xfId="0" applyNumberFormat="1" applyFont="1" applyFill="1" applyBorder="1" applyAlignment="1" applyProtection="1">
      <alignment horizontal="center" vertical="center"/>
      <protection/>
    </xf>
    <xf numFmtId="0" fontId="23" fillId="22" borderId="12" xfId="0" applyFont="1" applyFill="1" applyBorder="1" applyAlignment="1" applyProtection="1">
      <alignment horizontal="left" vertical="center"/>
      <protection/>
    </xf>
    <xf numFmtId="0" fontId="23" fillId="22" borderId="0" xfId="0" applyFont="1" applyFill="1" applyBorder="1" applyAlignment="1" applyProtection="1">
      <alignment horizontal="left" vertical="center"/>
      <protection/>
    </xf>
    <xf numFmtId="0" fontId="20" fillId="22" borderId="0" xfId="0" applyFont="1" applyFill="1" applyAlignment="1" applyProtection="1">
      <alignment/>
      <protection/>
    </xf>
    <xf numFmtId="0" fontId="27" fillId="22" borderId="0" xfId="0" applyFont="1" applyFill="1" applyBorder="1" applyAlignment="1" applyProtection="1">
      <alignment horizontal="right" vertical="center"/>
      <protection/>
    </xf>
    <xf numFmtId="4" fontId="18" fillId="22" borderId="15" xfId="0" applyNumberFormat="1" applyFont="1" applyFill="1" applyBorder="1" applyAlignment="1" applyProtection="1">
      <alignment horizontal="center" vertical="center"/>
      <protection/>
    </xf>
    <xf numFmtId="4" fontId="20" fillId="15" borderId="18" xfId="0" applyNumberFormat="1" applyFont="1" applyFill="1" applyBorder="1" applyAlignment="1" applyProtection="1">
      <alignment horizontal="center" vertical="center"/>
      <protection/>
    </xf>
    <xf numFmtId="0" fontId="27" fillId="12" borderId="12" xfId="0" applyFont="1" applyFill="1" applyBorder="1" applyAlignment="1" applyProtection="1">
      <alignment vertical="center"/>
      <protection/>
    </xf>
    <xf numFmtId="0" fontId="20" fillId="12" borderId="0" xfId="0" applyFont="1" applyFill="1" applyBorder="1" applyAlignment="1" applyProtection="1">
      <alignment vertical="center"/>
      <protection/>
    </xf>
    <xf numFmtId="0" fontId="20" fillId="12" borderId="13" xfId="0" applyFont="1" applyFill="1" applyBorder="1" applyAlignment="1" applyProtection="1">
      <alignment vertical="center"/>
      <protection/>
    </xf>
    <xf numFmtId="0" fontId="35" fillId="15" borderId="12" xfId="0" applyFont="1" applyFill="1" applyBorder="1" applyAlignment="1" applyProtection="1">
      <alignment vertical="center"/>
      <protection/>
    </xf>
    <xf numFmtId="0" fontId="20" fillId="15" borderId="0" xfId="0" applyFont="1" applyFill="1" applyBorder="1" applyAlignment="1" applyProtection="1">
      <alignment horizontal="center" vertical="center"/>
      <protection/>
    </xf>
    <xf numFmtId="4" fontId="20" fillId="15" borderId="13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4" fontId="23" fillId="0" borderId="13" xfId="0" applyNumberFormat="1" applyFont="1" applyFill="1" applyBorder="1" applyAlignment="1" applyProtection="1">
      <alignment vertical="center"/>
      <protection/>
    </xf>
    <xf numFmtId="0" fontId="35" fillId="12" borderId="12" xfId="0" applyFont="1" applyFill="1" applyBorder="1" applyAlignment="1" applyProtection="1">
      <alignment vertical="center"/>
      <protection/>
    </xf>
    <xf numFmtId="0" fontId="23" fillId="12" borderId="0" xfId="0" applyFont="1" applyFill="1" applyBorder="1" applyAlignment="1" applyProtection="1">
      <alignment vertical="center"/>
      <protection/>
    </xf>
    <xf numFmtId="0" fontId="20" fillId="12" borderId="0" xfId="0" applyFont="1" applyFill="1" applyAlignment="1" applyProtection="1">
      <alignment/>
      <protection/>
    </xf>
    <xf numFmtId="0" fontId="27" fillId="12" borderId="0" xfId="0" applyFont="1" applyFill="1" applyBorder="1" applyAlignment="1" applyProtection="1">
      <alignment horizontal="right" vertical="center"/>
      <protection/>
    </xf>
    <xf numFmtId="4" fontId="18" fillId="12" borderId="13" xfId="0" applyNumberFormat="1" applyFont="1" applyFill="1" applyBorder="1" applyAlignment="1" applyProtection="1">
      <alignment horizontal="center" vertical="center"/>
      <protection/>
    </xf>
    <xf numFmtId="0" fontId="20" fillId="15" borderId="23" xfId="0" applyFont="1" applyFill="1" applyBorder="1" applyAlignment="1" applyProtection="1">
      <alignment vertical="center"/>
      <protection/>
    </xf>
    <xf numFmtId="0" fontId="20" fillId="15" borderId="24" xfId="0" applyFont="1" applyFill="1" applyBorder="1" applyAlignment="1" applyProtection="1">
      <alignment vertical="center"/>
      <protection/>
    </xf>
    <xf numFmtId="4" fontId="23" fillId="15" borderId="25" xfId="0" applyNumberFormat="1" applyFont="1" applyFill="1" applyBorder="1" applyAlignment="1" applyProtection="1">
      <alignment vertical="center"/>
      <protection/>
    </xf>
    <xf numFmtId="0" fontId="20" fillId="15" borderId="12" xfId="0" applyFont="1" applyFill="1" applyBorder="1" applyAlignment="1" applyProtection="1">
      <alignment vertical="center"/>
      <protection/>
    </xf>
    <xf numFmtId="0" fontId="20" fillId="15" borderId="26" xfId="0" applyFont="1" applyFill="1" applyBorder="1" applyAlignment="1" applyProtection="1">
      <alignment vertical="center"/>
      <protection/>
    </xf>
    <xf numFmtId="0" fontId="20" fillId="15" borderId="13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4" fontId="37" fillId="2" borderId="27" xfId="0" applyNumberFormat="1" applyFont="1" applyFill="1" applyBorder="1" applyAlignment="1" applyProtection="1">
      <alignment horizontal="center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23" fillId="15" borderId="13" xfId="0" applyFont="1" applyFill="1" applyBorder="1" applyAlignment="1" applyProtection="1">
      <alignment horizontal="center" vertical="center"/>
      <protection/>
    </xf>
    <xf numFmtId="4" fontId="39" fillId="0" borderId="28" xfId="0" applyNumberFormat="1" applyFont="1" applyFill="1" applyBorder="1" applyAlignment="1" applyProtection="1">
      <alignment horizontal="center" vertical="center"/>
      <protection/>
    </xf>
    <xf numFmtId="4" fontId="40" fillId="2" borderId="29" xfId="0" applyNumberFormat="1" applyFont="1" applyFill="1" applyBorder="1" applyAlignment="1" applyProtection="1">
      <alignment horizontal="center" vertical="center"/>
      <protection locked="0"/>
    </xf>
    <xf numFmtId="0" fontId="20" fillId="15" borderId="13" xfId="0" applyFont="1" applyFill="1" applyBorder="1" applyAlignment="1" applyProtection="1">
      <alignment horizontal="center"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166" fontId="30" fillId="0" borderId="28" xfId="0" applyNumberFormat="1" applyFont="1" applyFill="1" applyBorder="1" applyAlignment="1" applyProtection="1">
      <alignment horizontal="center" vertical="center"/>
      <protection/>
    </xf>
    <xf numFmtId="166" fontId="42" fillId="23" borderId="29" xfId="0" applyNumberFormat="1" applyFont="1" applyFill="1" applyBorder="1" applyAlignment="1" applyProtection="1">
      <alignment horizontal="center" vertical="center"/>
      <protection/>
    </xf>
    <xf numFmtId="166" fontId="42" fillId="15" borderId="13" xfId="0" applyNumberFormat="1" applyFont="1" applyFill="1" applyBorder="1" applyAlignment="1" applyProtection="1">
      <alignment horizontal="center" vertical="center"/>
      <protection/>
    </xf>
    <xf numFmtId="0" fontId="38" fillId="15" borderId="24" xfId="0" applyFont="1" applyFill="1" applyBorder="1" applyAlignment="1" applyProtection="1">
      <alignment horizontal="center" vertical="center"/>
      <protection/>
    </xf>
    <xf numFmtId="0" fontId="20" fillId="15" borderId="2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0" fillId="15" borderId="12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/>
    </xf>
    <xf numFmtId="0" fontId="20" fillId="15" borderId="26" xfId="0" applyFont="1" applyFill="1" applyBorder="1" applyAlignment="1">
      <alignment vertical="center"/>
    </xf>
    <xf numFmtId="0" fontId="43" fillId="15" borderId="0" xfId="0" applyFont="1" applyFill="1" applyBorder="1" applyAlignment="1">
      <alignment vertical="center"/>
    </xf>
    <xf numFmtId="0" fontId="20" fillId="15" borderId="13" xfId="0" applyFont="1" applyFill="1" applyBorder="1" applyAlignment="1">
      <alignment vertical="center"/>
    </xf>
    <xf numFmtId="0" fontId="20" fillId="15" borderId="12" xfId="0" applyFont="1" applyFill="1" applyBorder="1" applyAlignment="1" applyProtection="1">
      <alignment vertical="center"/>
      <protection locked="0"/>
    </xf>
    <xf numFmtId="0" fontId="20" fillId="15" borderId="0" xfId="0" applyFont="1" applyFill="1" applyBorder="1" applyAlignment="1" applyProtection="1">
      <alignment vertical="center"/>
      <protection locked="0"/>
    </xf>
    <xf numFmtId="0" fontId="20" fillId="15" borderId="13" xfId="0" applyFont="1" applyFill="1" applyBorder="1" applyAlignment="1" applyProtection="1">
      <alignment vertical="center"/>
      <protection locked="0"/>
    </xf>
    <xf numFmtId="0" fontId="20" fillId="15" borderId="30" xfId="0" applyFont="1" applyFill="1" applyBorder="1" applyAlignment="1" applyProtection="1">
      <alignment vertical="center"/>
      <protection locked="0"/>
    </xf>
    <xf numFmtId="0" fontId="20" fillId="15" borderId="31" xfId="0" applyFont="1" applyFill="1" applyBorder="1" applyAlignment="1" applyProtection="1">
      <alignment vertical="center"/>
      <protection locked="0"/>
    </xf>
    <xf numFmtId="0" fontId="20" fillId="15" borderId="3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>
      <alignment vertical="center"/>
    </xf>
    <xf numFmtId="0" fontId="20" fillId="15" borderId="23" xfId="0" applyFont="1" applyFill="1" applyBorder="1" applyAlignment="1" applyProtection="1">
      <alignment vertical="center"/>
      <protection locked="0"/>
    </xf>
    <xf numFmtId="0" fontId="20" fillId="15" borderId="24" xfId="0" applyFont="1" applyFill="1" applyBorder="1" applyAlignment="1" applyProtection="1">
      <alignment vertical="center"/>
      <protection locked="0"/>
    </xf>
    <xf numFmtId="0" fontId="20" fillId="15" borderId="25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0" fillId="15" borderId="0" xfId="0" applyFont="1" applyFill="1" applyAlignment="1">
      <alignment/>
    </xf>
    <xf numFmtId="0" fontId="20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4" fontId="40" fillId="2" borderId="33" xfId="0" applyNumberFormat="1" applyFont="1" applyFill="1" applyBorder="1" applyAlignment="1" applyProtection="1">
      <alignment horizontal="center" vertical="center"/>
      <protection locked="0"/>
    </xf>
    <xf numFmtId="166" fontId="42" fillId="23" borderId="3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15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1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0" fillId="18" borderId="0" xfId="0" applyFont="1" applyFill="1" applyBorder="1" applyAlignment="1">
      <alignment vertical="center"/>
    </xf>
    <xf numFmtId="4" fontId="20" fillId="18" borderId="13" xfId="0" applyNumberFormat="1" applyFont="1" applyFill="1" applyBorder="1" applyAlignment="1">
      <alignment vertical="center"/>
    </xf>
    <xf numFmtId="0" fontId="29" fillId="15" borderId="12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/>
    </xf>
    <xf numFmtId="0" fontId="20" fillId="15" borderId="14" xfId="0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23" fillId="15" borderId="0" xfId="52" applyFont="1" applyFill="1" applyBorder="1" applyAlignment="1">
      <alignment vertical="center"/>
      <protection/>
    </xf>
    <xf numFmtId="0" fontId="23" fillId="2" borderId="12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" fontId="23" fillId="2" borderId="13" xfId="0" applyNumberFormat="1" applyFont="1" applyFill="1" applyBorder="1" applyAlignment="1">
      <alignment vertical="center"/>
    </xf>
    <xf numFmtId="0" fontId="23" fillId="15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23" fillId="0" borderId="0" xfId="52" applyFont="1" applyFill="1" applyBorder="1" applyAlignment="1">
      <alignment vertical="center"/>
      <protection/>
    </xf>
    <xf numFmtId="4" fontId="23" fillId="0" borderId="16" xfId="0" applyNumberFormat="1" applyFont="1" applyFill="1" applyBorder="1" applyAlignment="1">
      <alignment vertical="center"/>
    </xf>
    <xf numFmtId="0" fontId="23" fillId="18" borderId="12" xfId="0" applyFont="1" applyFill="1" applyBorder="1" applyAlignment="1">
      <alignment vertical="center"/>
    </xf>
    <xf numFmtId="0" fontId="23" fillId="18" borderId="0" xfId="52" applyFont="1" applyFill="1" applyBorder="1" applyAlignment="1">
      <alignment vertical="center"/>
      <protection/>
    </xf>
    <xf numFmtId="0" fontId="20" fillId="18" borderId="0" xfId="0" applyFont="1" applyFill="1" applyAlignment="1">
      <alignment/>
    </xf>
    <xf numFmtId="0" fontId="27" fillId="18" borderId="0" xfId="0" applyFont="1" applyFill="1" applyBorder="1" applyAlignment="1">
      <alignment horizontal="center" vertical="center"/>
    </xf>
    <xf numFmtId="4" fontId="18" fillId="18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vertical="center"/>
    </xf>
    <xf numFmtId="0" fontId="20" fillId="19" borderId="0" xfId="0" applyFont="1" applyFill="1" applyBorder="1" applyAlignment="1">
      <alignment vertical="center"/>
    </xf>
    <xf numFmtId="4" fontId="23" fillId="19" borderId="13" xfId="0" applyNumberFormat="1" applyFont="1" applyFill="1" applyBorder="1" applyAlignment="1">
      <alignment vertical="center"/>
    </xf>
    <xf numFmtId="4" fontId="23" fillId="15" borderId="13" xfId="0" applyNumberFormat="1" applyFont="1" applyFill="1" applyBorder="1" applyAlignment="1" applyProtection="1">
      <alignment vertical="center"/>
      <protection locked="0"/>
    </xf>
    <xf numFmtId="4" fontId="20" fillId="15" borderId="0" xfId="0" applyNumberFormat="1" applyFont="1" applyFill="1" applyBorder="1" applyAlignment="1" applyProtection="1">
      <alignment vertical="center"/>
      <protection locked="0"/>
    </xf>
    <xf numFmtId="0" fontId="23" fillId="19" borderId="12" xfId="0" applyFont="1" applyFill="1" applyBorder="1" applyAlignment="1">
      <alignment vertical="center"/>
    </xf>
    <xf numFmtId="0" fontId="23" fillId="19" borderId="0" xfId="52" applyFont="1" applyFill="1" applyBorder="1" applyAlignment="1">
      <alignment vertical="center"/>
      <protection/>
    </xf>
    <xf numFmtId="0" fontId="20" fillId="19" borderId="0" xfId="0" applyFont="1" applyFill="1" applyAlignment="1">
      <alignment/>
    </xf>
    <xf numFmtId="0" fontId="27" fillId="19" borderId="0" xfId="0" applyFont="1" applyFill="1" applyBorder="1" applyAlignment="1">
      <alignment horizontal="center" vertical="center"/>
    </xf>
    <xf numFmtId="4" fontId="18" fillId="19" borderId="13" xfId="0" applyNumberFormat="1" applyFont="1" applyFill="1" applyBorder="1" applyAlignment="1" applyProtection="1">
      <alignment horizontal="center" vertical="center"/>
      <protection locked="0"/>
    </xf>
    <xf numFmtId="0" fontId="23" fillId="15" borderId="0" xfId="0" applyFont="1" applyFill="1" applyBorder="1" applyAlignment="1">
      <alignment horizontal="left" vertical="center"/>
    </xf>
    <xf numFmtId="4" fontId="23" fillId="15" borderId="13" xfId="0" applyNumberFormat="1" applyFont="1" applyFill="1" applyBorder="1" applyAlignment="1">
      <alignment vertical="center"/>
    </xf>
    <xf numFmtId="0" fontId="27" fillId="20" borderId="12" xfId="0" applyFont="1" applyFill="1" applyBorder="1" applyAlignment="1">
      <alignment vertical="center"/>
    </xf>
    <xf numFmtId="0" fontId="23" fillId="20" borderId="0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vertical="center"/>
    </xf>
    <xf numFmtId="4" fontId="23" fillId="20" borderId="17" xfId="0" applyNumberFormat="1" applyFont="1" applyFill="1" applyBorder="1" applyAlignment="1">
      <alignment vertical="center"/>
    </xf>
    <xf numFmtId="4" fontId="23" fillId="2" borderId="18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left" vertical="center"/>
    </xf>
    <xf numFmtId="4" fontId="23" fillId="0" borderId="18" xfId="0" applyNumberFormat="1" applyFont="1" applyFill="1" applyBorder="1" applyAlignment="1">
      <alignment vertical="center"/>
    </xf>
    <xf numFmtId="0" fontId="23" fillId="20" borderId="12" xfId="0" applyFont="1" applyFill="1" applyBorder="1" applyAlignment="1">
      <alignment vertical="center"/>
    </xf>
    <xf numFmtId="0" fontId="23" fillId="20" borderId="0" xfId="52" applyFont="1" applyFill="1" applyBorder="1" applyAlignment="1">
      <alignment vertical="center"/>
      <protection/>
    </xf>
    <xf numFmtId="0" fontId="20" fillId="20" borderId="0" xfId="0" applyFont="1" applyFill="1" applyAlignment="1">
      <alignment/>
    </xf>
    <xf numFmtId="0" fontId="27" fillId="20" borderId="0" xfId="0" applyFont="1" applyFill="1" applyBorder="1" applyAlignment="1">
      <alignment horizontal="center" vertical="center"/>
    </xf>
    <xf numFmtId="4" fontId="18" fillId="20" borderId="15" xfId="0" applyNumberFormat="1" applyFont="1" applyFill="1" applyBorder="1" applyAlignment="1" applyProtection="1">
      <alignment horizontal="center" vertical="center"/>
      <protection locked="0"/>
    </xf>
    <xf numFmtId="4" fontId="23" fillId="15" borderId="18" xfId="0" applyNumberFormat="1" applyFont="1" applyFill="1" applyBorder="1" applyAlignment="1">
      <alignment vertical="center"/>
    </xf>
    <xf numFmtId="0" fontId="27" fillId="21" borderId="12" xfId="0" applyFont="1" applyFill="1" applyBorder="1" applyAlignment="1">
      <alignment vertical="center"/>
    </xf>
    <xf numFmtId="0" fontId="23" fillId="21" borderId="0" xfId="0" applyFont="1" applyFill="1" applyBorder="1" applyAlignment="1">
      <alignment vertical="center"/>
    </xf>
    <xf numFmtId="0" fontId="20" fillId="21" borderId="0" xfId="0" applyFont="1" applyFill="1" applyBorder="1" applyAlignment="1">
      <alignment vertical="center"/>
    </xf>
    <xf numFmtId="4" fontId="23" fillId="21" borderId="17" xfId="0" applyNumberFormat="1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3" fillId="21" borderId="0" xfId="52" applyFont="1" applyFill="1" applyBorder="1" applyAlignment="1">
      <alignment vertical="center"/>
      <protection/>
    </xf>
    <xf numFmtId="0" fontId="20" fillId="21" borderId="0" xfId="0" applyFont="1" applyFill="1" applyAlignment="1">
      <alignment/>
    </xf>
    <xf numFmtId="0" fontId="27" fillId="21" borderId="0" xfId="0" applyFont="1" applyFill="1" applyBorder="1" applyAlignment="1">
      <alignment horizontal="center" vertical="center"/>
    </xf>
    <xf numFmtId="4" fontId="18" fillId="21" borderId="15" xfId="0" applyNumberFormat="1" applyFont="1" applyFill="1" applyBorder="1" applyAlignment="1" applyProtection="1">
      <alignment horizontal="center" vertical="center"/>
      <protection locked="0"/>
    </xf>
    <xf numFmtId="0" fontId="23" fillId="15" borderId="12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4" fontId="31" fillId="17" borderId="20" xfId="0" applyNumberFormat="1" applyFont="1" applyFill="1" applyBorder="1" applyAlignment="1">
      <alignment horizontal="center" vertical="center"/>
    </xf>
    <xf numFmtId="0" fontId="20" fillId="15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32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1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0" fillId="15" borderId="21" xfId="0" applyFont="1" applyFill="1" applyBorder="1" applyAlignment="1">
      <alignment vertical="center"/>
    </xf>
    <xf numFmtId="0" fontId="20" fillId="15" borderId="22" xfId="0" applyFont="1" applyFill="1" applyBorder="1" applyAlignment="1">
      <alignment vertical="center"/>
    </xf>
    <xf numFmtId="0" fontId="20" fillId="15" borderId="18" xfId="0" applyFont="1" applyFill="1" applyBorder="1" applyAlignment="1">
      <alignment vertical="center"/>
    </xf>
    <xf numFmtId="0" fontId="27" fillId="22" borderId="12" xfId="0" applyFont="1" applyFill="1" applyBorder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17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" fontId="20" fillId="0" borderId="18" xfId="0" applyNumberFormat="1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left" vertical="center"/>
    </xf>
    <xf numFmtId="0" fontId="23" fillId="22" borderId="0" xfId="0" applyFont="1" applyFill="1" applyBorder="1" applyAlignment="1">
      <alignment horizontal="left" vertical="center"/>
    </xf>
    <xf numFmtId="0" fontId="20" fillId="22" borderId="0" xfId="0" applyFont="1" applyFill="1" applyAlignment="1">
      <alignment/>
    </xf>
    <xf numFmtId="0" fontId="27" fillId="22" borderId="0" xfId="0" applyFont="1" applyFill="1" applyBorder="1" applyAlignment="1">
      <alignment horizontal="right" vertical="center"/>
    </xf>
    <xf numFmtId="4" fontId="20" fillId="15" borderId="18" xfId="0" applyNumberFormat="1" applyFont="1" applyFill="1" applyBorder="1" applyAlignment="1">
      <alignment horizontal="center" vertical="center"/>
    </xf>
    <xf numFmtId="0" fontId="27" fillId="12" borderId="12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/>
    </xf>
    <xf numFmtId="0" fontId="20" fillId="12" borderId="13" xfId="0" applyFont="1" applyFill="1" applyBorder="1" applyAlignment="1">
      <alignment vertical="center"/>
    </xf>
    <xf numFmtId="0" fontId="35" fillId="15" borderId="12" xfId="0" applyFont="1" applyFill="1" applyBorder="1" applyAlignment="1">
      <alignment vertical="center"/>
    </xf>
    <xf numFmtId="0" fontId="20" fillId="15" borderId="0" xfId="0" applyFont="1" applyFill="1" applyBorder="1" applyAlignment="1">
      <alignment horizontal="center" vertical="center"/>
    </xf>
    <xf numFmtId="4" fontId="20" fillId="15" borderId="13" xfId="0" applyNumberFormat="1" applyFont="1" applyFill="1" applyBorder="1" applyAlignment="1" applyProtection="1">
      <alignment vertical="center"/>
      <protection locked="0"/>
    </xf>
    <xf numFmtId="0" fontId="35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vertical="center"/>
    </xf>
    <xf numFmtId="0" fontId="35" fillId="12" borderId="12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20" fillId="12" borderId="0" xfId="0" applyFont="1" applyFill="1" applyAlignment="1">
      <alignment/>
    </xf>
    <xf numFmtId="0" fontId="27" fillId="12" borderId="0" xfId="0" applyFont="1" applyFill="1" applyBorder="1" applyAlignment="1">
      <alignment horizontal="right" vertical="center"/>
    </xf>
    <xf numFmtId="4" fontId="18" fillId="12" borderId="13" xfId="0" applyNumberFormat="1" applyFont="1" applyFill="1" applyBorder="1" applyAlignment="1" applyProtection="1">
      <alignment horizontal="center" vertical="center"/>
      <protection locked="0"/>
    </xf>
    <xf numFmtId="0" fontId="20" fillId="15" borderId="23" xfId="0" applyFont="1" applyFill="1" applyBorder="1" applyAlignment="1">
      <alignment vertical="center"/>
    </xf>
    <xf numFmtId="0" fontId="20" fillId="15" borderId="24" xfId="0" applyFont="1" applyFill="1" applyBorder="1" applyAlignment="1">
      <alignment vertical="center"/>
    </xf>
    <xf numFmtId="4" fontId="23" fillId="15" borderId="25" xfId="0" applyNumberFormat="1" applyFont="1" applyFill="1" applyBorder="1" applyAlignment="1">
      <alignment vertical="center"/>
    </xf>
    <xf numFmtId="0" fontId="36" fillId="15" borderId="0" xfId="0" applyFont="1" applyFill="1" applyBorder="1" applyAlignment="1">
      <alignment horizontal="center" vertical="center"/>
    </xf>
    <xf numFmtId="4" fontId="37" fillId="2" borderId="27" xfId="0" applyNumberFormat="1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4" fontId="40" fillId="0" borderId="28" xfId="0" applyNumberFormat="1" applyFont="1" applyFill="1" applyBorder="1" applyAlignment="1" applyProtection="1">
      <alignment horizontal="center" vertical="center"/>
      <protection locked="0"/>
    </xf>
    <xf numFmtId="4" fontId="40" fillId="2" borderId="27" xfId="0" applyNumberFormat="1" applyFont="1" applyFill="1" applyBorder="1" applyAlignment="1" applyProtection="1">
      <alignment horizontal="center" vertical="center"/>
      <protection locked="0"/>
    </xf>
    <xf numFmtId="0" fontId="20" fillId="15" borderId="13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center" vertical="center"/>
    </xf>
    <xf numFmtId="166" fontId="42" fillId="0" borderId="28" xfId="0" applyNumberFormat="1" applyFont="1" applyFill="1" applyBorder="1" applyAlignment="1">
      <alignment horizontal="center" vertical="center"/>
    </xf>
    <xf numFmtId="166" fontId="42" fillId="23" borderId="27" xfId="0" applyNumberFormat="1" applyFont="1" applyFill="1" applyBorder="1" applyAlignment="1">
      <alignment horizontal="center" vertical="center"/>
    </xf>
    <xf numFmtId="166" fontId="42" fillId="15" borderId="13" xfId="0" applyNumberFormat="1" applyFont="1" applyFill="1" applyBorder="1" applyAlignment="1">
      <alignment horizontal="center" vertical="center"/>
    </xf>
    <xf numFmtId="0" fontId="38" fillId="15" borderId="24" xfId="0" applyFont="1" applyFill="1" applyBorder="1" applyAlignment="1">
      <alignment horizontal="center" vertical="center"/>
    </xf>
    <xf numFmtId="0" fontId="20" fillId="15" borderId="25" xfId="0" applyFont="1" applyFill="1" applyBorder="1" applyAlignment="1">
      <alignment vertical="center"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right" vertical="center"/>
      <protection/>
    </xf>
    <xf numFmtId="4" fontId="23" fillId="0" borderId="15" xfId="0" applyNumberFormat="1" applyFont="1" applyFill="1" applyBorder="1" applyAlignment="1" applyProtection="1">
      <alignment horizontal="right" vertical="center"/>
      <protection locked="0"/>
    </xf>
    <xf numFmtId="4" fontId="23" fillId="2" borderId="13" xfId="0" applyNumberFormat="1" applyFont="1" applyFill="1" applyBorder="1" applyAlignment="1" applyProtection="1">
      <alignment horizontal="right" vertical="center"/>
      <protection/>
    </xf>
    <xf numFmtId="4" fontId="23" fillId="15" borderId="0" xfId="0" applyNumberFormat="1" applyFont="1" applyFill="1" applyBorder="1" applyAlignment="1" applyProtection="1">
      <alignment horizontal="left" vertical="center"/>
      <protection/>
    </xf>
    <xf numFmtId="4" fontId="23" fillId="15" borderId="13" xfId="0" applyNumberFormat="1" applyFont="1" applyFill="1" applyBorder="1" applyAlignment="1" applyProtection="1">
      <alignment horizontal="left" vertical="center"/>
      <protection/>
    </xf>
    <xf numFmtId="4" fontId="18" fillId="19" borderId="15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4" fontId="20" fillId="15" borderId="15" xfId="0" applyNumberFormat="1" applyFont="1" applyFill="1" applyBorder="1" applyAlignment="1" applyProtection="1">
      <alignment vertical="center"/>
      <protection locked="0"/>
    </xf>
    <xf numFmtId="4" fontId="18" fillId="12" borderId="15" xfId="0" applyNumberFormat="1" applyFont="1" applyFill="1" applyBorder="1" applyAlignment="1" applyProtection="1">
      <alignment horizontal="center" vertical="center"/>
      <protection/>
    </xf>
    <xf numFmtId="166" fontId="42" fillId="23" borderId="27" xfId="0" applyNumberFormat="1" applyFont="1" applyFill="1" applyBorder="1" applyAlignment="1" applyProtection="1">
      <alignment horizontal="center" vertical="center"/>
      <protection/>
    </xf>
    <xf numFmtId="4" fontId="40" fillId="0" borderId="28" xfId="0" applyNumberFormat="1" applyFont="1" applyFill="1" applyBorder="1" applyAlignment="1" applyProtection="1">
      <alignment horizontal="center" vertical="center"/>
      <protection/>
    </xf>
    <xf numFmtId="166" fontId="42" fillId="0" borderId="28" xfId="0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 vertical="center"/>
      <protection/>
    </xf>
    <xf numFmtId="0" fontId="45" fillId="15" borderId="13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4" fontId="18" fillId="19" borderId="15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166" fontId="42" fillId="23" borderId="33" xfId="0" applyNumberFormat="1" applyFont="1" applyFill="1" applyBorder="1" applyAlignment="1">
      <alignment horizontal="center" vertical="center"/>
    </xf>
    <xf numFmtId="166" fontId="42" fillId="23" borderId="2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" borderId="12" xfId="0" applyFont="1" applyFill="1" applyBorder="1" applyAlignment="1" applyProtection="1">
      <alignment vertical="center"/>
      <protection/>
    </xf>
    <xf numFmtId="4" fontId="20" fillId="2" borderId="0" xfId="0" applyNumberFormat="1" applyFont="1" applyFill="1" applyBorder="1" applyAlignment="1" applyProtection="1">
      <alignment vertical="center"/>
      <protection/>
    </xf>
    <xf numFmtId="0" fontId="20" fillId="15" borderId="0" xfId="52" applyFont="1" applyFill="1" applyBorder="1" applyAlignment="1" applyProtection="1">
      <alignment vertical="center"/>
      <protection/>
    </xf>
    <xf numFmtId="4" fontId="46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20" fillId="12" borderId="17" xfId="0" applyFont="1" applyFill="1" applyBorder="1" applyAlignment="1" applyProtection="1">
      <alignment vertical="center"/>
      <protection/>
    </xf>
    <xf numFmtId="4" fontId="20" fillId="15" borderId="19" xfId="0" applyNumberFormat="1" applyFont="1" applyFill="1" applyBorder="1" applyAlignment="1" applyProtection="1">
      <alignment vertical="center"/>
      <protection locked="0"/>
    </xf>
    <xf numFmtId="4" fontId="23" fillId="15" borderId="34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20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4" fontId="48" fillId="0" borderId="0" xfId="0" applyNumberFormat="1" applyFont="1" applyFill="1" applyBorder="1" applyAlignment="1" applyProtection="1">
      <alignment vertical="center"/>
      <protection/>
    </xf>
    <xf numFmtId="4" fontId="20" fillId="15" borderId="18" xfId="0" applyNumberFormat="1" applyFont="1" applyFill="1" applyBorder="1" applyAlignment="1" applyProtection="1">
      <alignment horizontal="right" vertical="center"/>
      <protection/>
    </xf>
    <xf numFmtId="4" fontId="20" fillId="15" borderId="13" xfId="0" applyNumberFormat="1" applyFont="1" applyFill="1" applyBorder="1" applyAlignment="1" applyProtection="1">
      <alignment horizontal="right" vertical="center"/>
      <protection/>
    </xf>
    <xf numFmtId="0" fontId="47" fillId="15" borderId="0" xfId="0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50" fillId="24" borderId="0" xfId="0" applyFont="1" applyFill="1" applyAlignment="1" applyProtection="1">
      <alignment horizontal="left" vertical="center"/>
      <protection hidden="1"/>
    </xf>
    <xf numFmtId="0" fontId="4" fillId="24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51" fillId="0" borderId="0" xfId="0" applyFont="1" applyAlignment="1" applyProtection="1">
      <alignment vertical="top"/>
      <protection hidden="1"/>
    </xf>
    <xf numFmtId="0" fontId="52" fillId="0" borderId="0" xfId="0" applyFont="1" applyAlignment="1" applyProtection="1">
      <alignment horizontal="right" vertical="top"/>
      <protection hidden="1"/>
    </xf>
    <xf numFmtId="4" fontId="23" fillId="15" borderId="15" xfId="0" applyNumberFormat="1" applyFont="1" applyFill="1" applyBorder="1" applyAlignment="1" applyProtection="1">
      <alignment vertical="center"/>
      <protection/>
    </xf>
    <xf numFmtId="4" fontId="23" fillId="0" borderId="15" xfId="0" applyNumberFormat="1" applyFont="1" applyFill="1" applyBorder="1" applyAlignment="1" applyProtection="1">
      <alignment horizontal="right" vertical="center"/>
      <protection/>
    </xf>
    <xf numFmtId="4" fontId="20" fillId="15" borderId="15" xfId="0" applyNumberFormat="1" applyFont="1" applyFill="1" applyBorder="1" applyAlignment="1" applyProtection="1">
      <alignment horizontal="right" vertical="center"/>
      <protection/>
    </xf>
    <xf numFmtId="4" fontId="20" fillId="15" borderId="15" xfId="0" applyNumberFormat="1" applyFont="1" applyFill="1" applyBorder="1" applyAlignment="1" applyProtection="1">
      <alignment vertical="center"/>
      <protection/>
    </xf>
    <xf numFmtId="4" fontId="40" fillId="2" borderId="27" xfId="0" applyNumberFormat="1" applyFont="1" applyFill="1" applyBorder="1" applyAlignment="1" applyProtection="1">
      <alignment horizontal="center" vertical="center"/>
      <protection/>
    </xf>
    <xf numFmtId="0" fontId="50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51" fillId="0" borderId="0" xfId="0" applyFont="1" applyAlignment="1" applyProtection="1">
      <alignment vertical="top"/>
      <protection/>
    </xf>
    <xf numFmtId="0" fontId="52" fillId="0" borderId="0" xfId="0" applyFont="1" applyAlignment="1" applyProtection="1">
      <alignment horizontal="right" vertical="top"/>
      <protection/>
    </xf>
    <xf numFmtId="0" fontId="43" fillId="15" borderId="0" xfId="0" applyFont="1" applyFill="1" applyBorder="1" applyAlignment="1" applyProtection="1">
      <alignment vertical="center"/>
      <protection/>
    </xf>
    <xf numFmtId="0" fontId="20" fillId="15" borderId="30" xfId="0" applyFont="1" applyFill="1" applyBorder="1" applyAlignment="1" applyProtection="1">
      <alignment vertical="center"/>
      <protection/>
    </xf>
    <xf numFmtId="0" fontId="20" fillId="15" borderId="31" xfId="0" applyFont="1" applyFill="1" applyBorder="1" applyAlignment="1" applyProtection="1">
      <alignment vertical="center"/>
      <protection/>
    </xf>
    <xf numFmtId="0" fontId="20" fillId="15" borderId="32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" fontId="12" fillId="0" borderId="36" xfId="0" applyNumberFormat="1" applyFont="1" applyBorder="1" applyAlignment="1" applyProtection="1">
      <alignment horizontal="center" vertical="center"/>
      <protection locked="0"/>
    </xf>
    <xf numFmtId="4" fontId="12" fillId="0" borderId="37" xfId="0" applyNumberFormat="1" applyFont="1" applyBorder="1" applyAlignment="1" applyProtection="1">
      <alignment horizontal="center" vertical="center"/>
      <protection locked="0"/>
    </xf>
    <xf numFmtId="3" fontId="12" fillId="0" borderId="38" xfId="0" applyNumberFormat="1" applyFont="1" applyBorder="1" applyAlignment="1" applyProtection="1">
      <alignment horizontal="center" vertical="center"/>
      <protection locked="0"/>
    </xf>
    <xf numFmtId="10" fontId="12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0" fillId="0" borderId="15" xfId="0" applyFont="1" applyFill="1" applyBorder="1" applyAlignment="1" applyProtection="1">
      <alignment horizontal="right" vertical="center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64" fontId="55" fillId="25" borderId="0" xfId="0" applyNumberFormat="1" applyFont="1" applyFill="1" applyBorder="1" applyAlignment="1" applyProtection="1">
      <alignment horizontal="left" vertical="center"/>
      <protection locked="0"/>
    </xf>
    <xf numFmtId="164" fontId="55" fillId="25" borderId="14" xfId="0" applyNumberFormat="1" applyFont="1" applyFill="1" applyBorder="1" applyAlignment="1" applyProtection="1">
      <alignment horizontal="left" vertical="center"/>
      <protection locked="0"/>
    </xf>
    <xf numFmtId="49" fontId="56" fillId="25" borderId="0" xfId="0" applyNumberFormat="1" applyFont="1" applyFill="1" applyBorder="1" applyAlignment="1" applyProtection="1">
      <alignment horizontal="left" vertical="center"/>
      <protection locked="0"/>
    </xf>
    <xf numFmtId="49" fontId="56" fillId="25" borderId="14" xfId="0" applyNumberFormat="1" applyFont="1" applyFill="1" applyBorder="1" applyAlignment="1" applyProtection="1">
      <alignment horizontal="left" vertical="center"/>
      <protection locked="0"/>
    </xf>
    <xf numFmtId="0" fontId="54" fillId="25" borderId="0" xfId="0" applyFont="1" applyFill="1" applyBorder="1" applyAlignment="1" applyProtection="1">
      <alignment horizontal="left" vertical="center"/>
      <protection locked="0"/>
    </xf>
    <xf numFmtId="0" fontId="54" fillId="25" borderId="14" xfId="0" applyFont="1" applyFill="1" applyBorder="1" applyAlignment="1" applyProtection="1">
      <alignment horizontal="left" vertical="center"/>
      <protection locked="0"/>
    </xf>
    <xf numFmtId="0" fontId="54" fillId="25" borderId="35" xfId="0" applyFont="1" applyFill="1" applyBorder="1" applyAlignment="1" applyProtection="1">
      <alignment horizontal="left" vertical="center"/>
      <protection locked="0"/>
    </xf>
    <xf numFmtId="0" fontId="54" fillId="25" borderId="42" xfId="0" applyFont="1" applyFill="1" applyBorder="1" applyAlignment="1" applyProtection="1">
      <alignment horizontal="left" vertical="center"/>
      <protection locked="0"/>
    </xf>
    <xf numFmtId="165" fontId="54" fillId="25" borderId="0" xfId="0" applyNumberFormat="1" applyFont="1" applyFill="1" applyBorder="1" applyAlignment="1" applyProtection="1">
      <alignment horizontal="left" vertical="center"/>
      <protection locked="0"/>
    </xf>
    <xf numFmtId="165" fontId="54" fillId="25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22" fillId="25" borderId="0" xfId="49" applyNumberFormat="1" applyFont="1" applyFill="1" applyBorder="1" applyAlignment="1" applyProtection="1">
      <alignment horizontal="center" vertical="center"/>
      <protection/>
    </xf>
    <xf numFmtId="0" fontId="22" fillId="25" borderId="0" xfId="49" applyNumberFormat="1" applyFont="1" applyFill="1" applyBorder="1" applyAlignment="1" applyProtection="1">
      <alignment horizontal="center" vertical="center"/>
      <protection/>
    </xf>
    <xf numFmtId="0" fontId="25" fillId="2" borderId="51" xfId="0" applyFont="1" applyFill="1" applyBorder="1" applyAlignment="1" applyProtection="1">
      <alignment horizontal="center" vertical="center"/>
      <protection/>
    </xf>
    <xf numFmtId="0" fontId="25" fillId="2" borderId="52" xfId="0" applyFont="1" applyFill="1" applyBorder="1" applyAlignment="1" applyProtection="1">
      <alignment horizontal="center" vertical="center"/>
      <protection/>
    </xf>
    <xf numFmtId="0" fontId="25" fillId="2" borderId="53" xfId="0" applyFont="1" applyFill="1" applyBorder="1" applyAlignment="1" applyProtection="1">
      <alignment horizontal="center" vertical="center"/>
      <protection/>
    </xf>
    <xf numFmtId="0" fontId="26" fillId="17" borderId="54" xfId="0" applyFont="1" applyFill="1" applyBorder="1" applyAlignment="1" applyProtection="1">
      <alignment horizontal="center" vertical="center"/>
      <protection/>
    </xf>
    <xf numFmtId="0" fontId="26" fillId="17" borderId="55" xfId="0" applyFont="1" applyFill="1" applyBorder="1" applyAlignment="1" applyProtection="1">
      <alignment horizontal="center" vertical="center"/>
      <protection/>
    </xf>
    <xf numFmtId="0" fontId="26" fillId="17" borderId="56" xfId="0" applyFont="1" applyFill="1" applyBorder="1" applyAlignment="1" applyProtection="1">
      <alignment horizontal="center" vertical="center"/>
      <protection/>
    </xf>
    <xf numFmtId="0" fontId="26" fillId="17" borderId="57" xfId="0" applyFont="1" applyFill="1" applyBorder="1" applyAlignment="1" applyProtection="1">
      <alignment horizontal="center" vertical="center"/>
      <protection/>
    </xf>
    <xf numFmtId="0" fontId="26" fillId="17" borderId="35" xfId="0" applyFont="1" applyFill="1" applyBorder="1" applyAlignment="1" applyProtection="1">
      <alignment horizontal="center" vertical="center"/>
      <protection/>
    </xf>
    <xf numFmtId="0" fontId="26" fillId="17" borderId="42" xfId="0" applyFont="1" applyFill="1" applyBorder="1" applyAlignment="1" applyProtection="1">
      <alignment horizontal="center" vertical="center"/>
      <protection/>
    </xf>
    <xf numFmtId="0" fontId="18" fillId="17" borderId="58" xfId="0" applyFont="1" applyFill="1" applyBorder="1" applyAlignment="1" applyProtection="1">
      <alignment horizontal="center" vertical="center"/>
      <protection/>
    </xf>
    <xf numFmtId="0" fontId="18" fillId="17" borderId="59" xfId="0" applyFont="1" applyFill="1" applyBorder="1" applyAlignment="1" applyProtection="1">
      <alignment horizontal="center" vertical="center"/>
      <protection/>
    </xf>
    <xf numFmtId="0" fontId="49" fillId="2" borderId="60" xfId="45" applyFont="1" applyFill="1" applyBorder="1" applyAlignment="1">
      <alignment horizontal="center" vertical="center" wrapText="1"/>
    </xf>
    <xf numFmtId="0" fontId="49" fillId="2" borderId="61" xfId="45" applyFont="1" applyFill="1" applyBorder="1" applyAlignment="1">
      <alignment horizontal="center" vertical="center" wrapText="1"/>
    </xf>
    <xf numFmtId="0" fontId="49" fillId="2" borderId="62" xfId="45" applyFont="1" applyFill="1" applyBorder="1" applyAlignment="1">
      <alignment horizontal="center" vertical="center" wrapText="1"/>
    </xf>
    <xf numFmtId="0" fontId="49" fillId="2" borderId="63" xfId="45" applyFont="1" applyFill="1" applyBorder="1" applyAlignment="1">
      <alignment horizontal="center" vertical="center" wrapText="1"/>
    </xf>
    <xf numFmtId="0" fontId="49" fillId="2" borderId="64" xfId="45" applyFont="1" applyFill="1" applyBorder="1" applyAlignment="1">
      <alignment horizontal="center" vertical="center" wrapText="1"/>
    </xf>
    <xf numFmtId="0" fontId="49" fillId="2" borderId="65" xfId="45" applyFont="1" applyFill="1" applyBorder="1" applyAlignment="1">
      <alignment horizontal="center" vertical="center" wrapText="1"/>
    </xf>
    <xf numFmtId="0" fontId="30" fillId="17" borderId="66" xfId="0" applyFont="1" applyFill="1" applyBorder="1" applyAlignment="1" applyProtection="1">
      <alignment horizontal="center" vertical="center"/>
      <protection/>
    </xf>
    <xf numFmtId="0" fontId="30" fillId="17" borderId="67" xfId="0" applyFont="1" applyFill="1" applyBorder="1" applyAlignment="1" applyProtection="1">
      <alignment horizontal="center" vertical="center"/>
      <protection/>
    </xf>
    <xf numFmtId="0" fontId="30" fillId="17" borderId="68" xfId="0" applyFont="1" applyFill="1" applyBorder="1" applyAlignment="1" applyProtection="1">
      <alignment horizontal="center" vertical="center"/>
      <protection/>
    </xf>
    <xf numFmtId="0" fontId="25" fillId="2" borderId="51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6" fillId="17" borderId="54" xfId="0" applyFont="1" applyFill="1" applyBorder="1" applyAlignment="1">
      <alignment horizontal="center" vertical="center"/>
    </xf>
    <xf numFmtId="0" fontId="26" fillId="17" borderId="55" xfId="0" applyFont="1" applyFill="1" applyBorder="1" applyAlignment="1">
      <alignment horizontal="center" vertical="center"/>
    </xf>
    <xf numFmtId="0" fontId="26" fillId="17" borderId="56" xfId="0" applyFont="1" applyFill="1" applyBorder="1" applyAlignment="1">
      <alignment horizontal="center" vertical="center"/>
    </xf>
    <xf numFmtId="0" fontId="26" fillId="17" borderId="57" xfId="0" applyFont="1" applyFill="1" applyBorder="1" applyAlignment="1">
      <alignment horizontal="center" vertical="center"/>
    </xf>
    <xf numFmtId="0" fontId="26" fillId="17" borderId="35" xfId="0" applyFont="1" applyFill="1" applyBorder="1" applyAlignment="1">
      <alignment horizontal="center" vertical="center"/>
    </xf>
    <xf numFmtId="0" fontId="26" fillId="17" borderId="42" xfId="0" applyFont="1" applyFill="1" applyBorder="1" applyAlignment="1">
      <alignment horizontal="center" vertical="center"/>
    </xf>
    <xf numFmtId="0" fontId="18" fillId="17" borderId="58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30" fillId="17" borderId="66" xfId="0" applyFont="1" applyFill="1" applyBorder="1" applyAlignment="1">
      <alignment horizontal="center" vertical="center"/>
    </xf>
    <xf numFmtId="0" fontId="30" fillId="17" borderId="67" xfId="0" applyFont="1" applyFill="1" applyBorder="1" applyAlignment="1">
      <alignment horizontal="center" vertical="center"/>
    </xf>
    <xf numFmtId="0" fontId="30" fillId="17" borderId="68" xfId="0" applyFont="1" applyFill="1" applyBorder="1" applyAlignment="1">
      <alignment horizontal="center" vertical="center"/>
    </xf>
    <xf numFmtId="49" fontId="22" fillId="25" borderId="0" xfId="49" applyNumberFormat="1" applyFont="1" applyFill="1" applyBorder="1" applyAlignment="1" applyProtection="1">
      <alignment horizontal="center" vertical="center"/>
      <protection locked="0"/>
    </xf>
    <xf numFmtId="0" fontId="22" fillId="25" borderId="0" xfId="49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0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921.10'!L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924.4'!L1C1" /><Relationship Id="rId2" Type="http://schemas.openxmlformats.org/officeDocument/2006/relationships/hyperlink" Target="#'924.4'!L1C1" /><Relationship Id="rId3" Type="http://schemas.openxmlformats.org/officeDocument/2006/relationships/hyperlink" Target="#'922.8'!L1C1" /><Relationship Id="rId4" Type="http://schemas.openxmlformats.org/officeDocument/2006/relationships/hyperlink" Target="#'924.3'!L1C1" /><Relationship Id="rId5" Type="http://schemas.openxmlformats.org/officeDocument/2006/relationships/hyperlink" Target="#'922.6'!L1C1" /><Relationship Id="rId6" Type="http://schemas.openxmlformats.org/officeDocument/2006/relationships/hyperlink" Target="#'924.0'!L1C1" /><Relationship Id="rId7" Type="http://schemas.openxmlformats.org/officeDocument/2006/relationships/hyperlink" Target="#'924.0'!L1C1" /><Relationship Id="rId8" Type="http://schemas.openxmlformats.org/officeDocument/2006/relationships/hyperlink" Target="#'924.1'!L1C1" /><Relationship Id="rId9" Type="http://schemas.openxmlformats.org/officeDocument/2006/relationships/hyperlink" Target="#'922.3 hors 922.32'!L1C1" /><Relationship Id="rId10" Type="http://schemas.openxmlformats.org/officeDocument/2006/relationships/hyperlink" Target="#'922.4'!L1C1" /><Relationship Id="rId11" Type="http://schemas.openxmlformats.org/officeDocument/2006/relationships/hyperlink" Target="#'922.5'!L1C1" /><Relationship Id="rId12" Type="http://schemas.openxmlformats.org/officeDocument/2006/relationships/hyperlink" Target="#'921.10'!L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0" y="0"/>
          <a:ext cx="630555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95900" y="0"/>
          <a:ext cx="653415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" name="Rectangle 3">
          <a:hlinkClick r:id="rId1"/>
        </xdr:cNvPr>
        <xdr:cNvSpPr>
          <a:spLocks/>
        </xdr:cNvSpPr>
      </xdr:nvSpPr>
      <xdr:spPr>
        <a:xfrm>
          <a:off x="11830050" y="37338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921.10 - Urgences 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828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828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828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828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828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8289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50482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05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505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0</xdr:rowOff>
    </xdr:from>
    <xdr:to>
      <xdr:col>4</xdr:col>
      <xdr:colOff>552450</xdr:colOff>
      <xdr:row>35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886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924.4 - Génie Biomédical </a:t>
          </a:r>
        </a:p>
      </xdr:txBody>
    </xdr:sp>
    <xdr:clientData fPrintsWithSheet="0"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686550" y="98298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924.4 - Génie Biomédical </a:t>
          </a:r>
        </a:p>
      </xdr:txBody>
    </xdr:sp>
    <xdr:clientData fPrintsWithSheet="0"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922.8 - Explorations Fonctionnelles </a:t>
          </a:r>
        </a:p>
      </xdr:txBody>
    </xdr:sp>
    <xdr:clientData fPrintsWithSheet="0"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4" name="Rectangle 4">
          <a:hlinkClick r:id="rId4"/>
        </xdr:cNvPr>
        <xdr:cNvSpPr>
          <a:spLocks/>
        </xdr:cNvSpPr>
      </xdr:nvSpPr>
      <xdr:spPr>
        <a:xfrm>
          <a:off x="6686550" y="98298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924.3 - Information Médicale </a:t>
          </a:r>
        </a:p>
      </xdr:txBody>
    </xdr:sp>
    <xdr:clientData fPrintsWithSheet="0"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0</xdr:rowOff>
    </xdr:to>
    <xdr:sp>
      <xdr:nvSpPr>
        <xdr:cNvPr id="5" name="Rectangle 5">
          <a:hlinkClick r:id="rId5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922.6 - Anesthésiologie </a:t>
          </a:r>
        </a:p>
      </xdr:txBody>
    </xdr:sp>
    <xdr:clientData fPrintsWithSheet="0"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6" name="Rectangle 6">
          <a:hlinkClick r:id="rId6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924.0 - Pharmacie </a:t>
          </a:r>
        </a:p>
      </xdr:txBody>
    </xdr:sp>
    <xdr:clientData fPrintsWithSheet="0"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7" name="Rectangle 7">
          <a:hlinkClick r:id="rId7"/>
        </xdr:cNvPr>
        <xdr:cNvSpPr>
          <a:spLocks/>
        </xdr:cNvSpPr>
      </xdr:nvSpPr>
      <xdr:spPr>
        <a:xfrm>
          <a:off x="6686550" y="98298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924.0 - Pharmacie </a:t>
          </a:r>
        </a:p>
      </xdr:txBody>
    </xdr:sp>
    <xdr:clientData fPrintsWithSheet="0"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8" name="Rectangle 8">
          <a:hlinkClick r:id="rId8"/>
        </xdr:cNvPr>
        <xdr:cNvSpPr>
          <a:spLocks/>
        </xdr:cNvSpPr>
      </xdr:nvSpPr>
      <xdr:spPr>
        <a:xfrm>
          <a:off x="6686550" y="98298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924.1 - Stérilisation </a:t>
          </a:r>
        </a:p>
      </xdr:txBody>
    </xdr:sp>
    <xdr:clientData fPrintsWithSheet="0"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0</xdr:rowOff>
    </xdr:to>
    <xdr:sp>
      <xdr:nvSpPr>
        <xdr:cNvPr id="9" name="Rectangle 9">
          <a:hlinkClick r:id="rId9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922.3 hors 922.32 - Imagerie hors Médecine Nucléaire (in vivo)</a:t>
          </a:r>
        </a:p>
      </xdr:txBody>
    </xdr:sp>
    <xdr:clientData fPrintsWithSheet="0"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" name="Rectangle 10">
          <a:hlinkClick r:id="rId10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922.4 - Radiothérapie</a:t>
          </a:r>
        </a:p>
      </xdr:txBody>
    </xdr:sp>
    <xdr:clientData fPrintsWithSheet="0"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" name="Rectangle 11">
          <a:hlinkClick r:id="rId11"/>
        </xdr:cNvPr>
        <xdr:cNvSpPr>
          <a:spLocks/>
        </xdr:cNvSpPr>
      </xdr:nvSpPr>
      <xdr:spPr>
        <a:xfrm>
          <a:off x="6686550" y="65151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922.5 - Rééducation fonctionnelle </a:t>
          </a:r>
        </a:p>
      </xdr:txBody>
    </xdr:sp>
    <xdr:clientData fPrintsWithSheet="0"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" name="Rectangle 14">
          <a:hlinkClick r:id="rId12"/>
        </xdr:cNvPr>
        <xdr:cNvSpPr>
          <a:spLocks/>
        </xdr:cNvSpPr>
      </xdr:nvSpPr>
      <xdr:spPr>
        <a:xfrm>
          <a:off x="6686550" y="29337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921.10 - Urgences </a:t>
          </a:r>
        </a:p>
      </xdr:txBody>
    </xdr:sp>
    <xdr:clientData fPrintsWithSheet="0"/>
  </xdr:twoCellAnchor>
  <xdr:twoCellAnchor>
    <xdr:from>
      <xdr:col>3</xdr:col>
      <xdr:colOff>428625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15" name="Texte 19"/>
        <xdr:cNvSpPr txBox="1">
          <a:spLocks noChangeArrowheads="1"/>
        </xdr:cNvSpPr>
      </xdr:nvSpPr>
      <xdr:spPr>
        <a:xfrm>
          <a:off x="2171700" y="53149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34" name="Texte 19"/>
        <xdr:cNvSpPr txBox="1">
          <a:spLocks noChangeArrowheads="1"/>
        </xdr:cNvSpPr>
      </xdr:nvSpPr>
      <xdr:spPr>
        <a:xfrm>
          <a:off x="2171700" y="48291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65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76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85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00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13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28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05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0</xdr:rowOff>
    </xdr:from>
    <xdr:to>
      <xdr:col>4</xdr:col>
      <xdr:colOff>552450</xdr:colOff>
      <xdr:row>35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886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05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0</xdr:rowOff>
    </xdr:from>
    <xdr:to>
      <xdr:col>4</xdr:col>
      <xdr:colOff>552450</xdr:colOff>
      <xdr:row>35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886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0</xdr:rowOff>
    </xdr:from>
    <xdr:to>
      <xdr:col>4</xdr:col>
      <xdr:colOff>552450</xdr:colOff>
      <xdr:row>35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886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434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5241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5241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5241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5241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5241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7" name="Texte 19"/>
        <xdr:cNvSpPr txBox="1">
          <a:spLocks noChangeArrowheads="1"/>
        </xdr:cNvSpPr>
      </xdr:nvSpPr>
      <xdr:spPr>
        <a:xfrm>
          <a:off x="2171700" y="25241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35</xdr:row>
      <xdr:rowOff>0</xdr:rowOff>
    </xdr:from>
    <xdr:to>
      <xdr:col>4</xdr:col>
      <xdr:colOff>552450</xdr:colOff>
      <xdr:row>35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8863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30</xdr:row>
      <xdr:rowOff>0</xdr:rowOff>
    </xdr:from>
    <xdr:to>
      <xdr:col>4</xdr:col>
      <xdr:colOff>552450</xdr:colOff>
      <xdr:row>30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181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724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44005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29</xdr:row>
      <xdr:rowOff>0</xdr:rowOff>
    </xdr:from>
    <xdr:to>
      <xdr:col>4</xdr:col>
      <xdr:colOff>552450</xdr:colOff>
      <xdr:row>29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40195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552450</xdr:colOff>
      <xdr:row>33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4562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44005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44005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7" name="Texte 19"/>
        <xdr:cNvSpPr txBox="1">
          <a:spLocks noChangeArrowheads="1"/>
        </xdr:cNvSpPr>
      </xdr:nvSpPr>
      <xdr:spPr>
        <a:xfrm>
          <a:off x="2171700" y="44005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0</xdr:rowOff>
    </xdr:from>
    <xdr:to>
      <xdr:col>4</xdr:col>
      <xdr:colOff>552450</xdr:colOff>
      <xdr:row>37</xdr:row>
      <xdr:rowOff>0</xdr:rowOff>
    </xdr:to>
    <xdr:sp>
      <xdr:nvSpPr>
        <xdr:cNvPr id="8" name="Texte 19"/>
        <xdr:cNvSpPr txBox="1">
          <a:spLocks noChangeArrowheads="1"/>
        </xdr:cNvSpPr>
      </xdr:nvSpPr>
      <xdr:spPr>
        <a:xfrm>
          <a:off x="2171700" y="5105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9" name="Texte 19"/>
        <xdr:cNvSpPr txBox="1">
          <a:spLocks noChangeArrowheads="1"/>
        </xdr:cNvSpPr>
      </xdr:nvSpPr>
      <xdr:spPr>
        <a:xfrm>
          <a:off x="2171700" y="4943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0</xdr:rowOff>
    </xdr:from>
    <xdr:to>
      <xdr:col>4</xdr:col>
      <xdr:colOff>552450</xdr:colOff>
      <xdr:row>35</xdr:row>
      <xdr:rowOff>0</xdr:rowOff>
    </xdr:to>
    <xdr:sp>
      <xdr:nvSpPr>
        <xdr:cNvPr id="10" name="Texte 19"/>
        <xdr:cNvSpPr txBox="1">
          <a:spLocks noChangeArrowheads="1"/>
        </xdr:cNvSpPr>
      </xdr:nvSpPr>
      <xdr:spPr>
        <a:xfrm>
          <a:off x="2171700" y="47815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0</xdr:rowOff>
    </xdr:from>
    <xdr:to>
      <xdr:col>4</xdr:col>
      <xdr:colOff>552450</xdr:colOff>
      <xdr:row>37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2171700" y="51054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12" name="Texte 19"/>
        <xdr:cNvSpPr txBox="1">
          <a:spLocks noChangeArrowheads="1"/>
        </xdr:cNvSpPr>
      </xdr:nvSpPr>
      <xdr:spPr>
        <a:xfrm>
          <a:off x="2171700" y="4943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13" name="Texte 19"/>
        <xdr:cNvSpPr txBox="1">
          <a:spLocks noChangeArrowheads="1"/>
        </xdr:cNvSpPr>
      </xdr:nvSpPr>
      <xdr:spPr>
        <a:xfrm>
          <a:off x="2171700" y="4943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14" name="Texte 19"/>
        <xdr:cNvSpPr txBox="1">
          <a:spLocks noChangeArrowheads="1"/>
        </xdr:cNvSpPr>
      </xdr:nvSpPr>
      <xdr:spPr>
        <a:xfrm>
          <a:off x="2171700" y="49434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34</xdr:row>
      <xdr:rowOff>0</xdr:rowOff>
    </xdr:from>
    <xdr:to>
      <xdr:col>4</xdr:col>
      <xdr:colOff>552450</xdr:colOff>
      <xdr:row>34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238375" y="49911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238375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238375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238375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238375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238375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7" name="Texte 19"/>
        <xdr:cNvSpPr txBox="1">
          <a:spLocks noChangeArrowheads="1"/>
        </xdr:cNvSpPr>
      </xdr:nvSpPr>
      <xdr:spPr>
        <a:xfrm>
          <a:off x="2238375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38</xdr:row>
      <xdr:rowOff>0</xdr:rowOff>
    </xdr:from>
    <xdr:to>
      <xdr:col>4</xdr:col>
      <xdr:colOff>552450</xdr:colOff>
      <xdr:row>38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55340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7" name="Texte 19"/>
        <xdr:cNvSpPr txBox="1">
          <a:spLocks noChangeArrowheads="1"/>
        </xdr:cNvSpPr>
      </xdr:nvSpPr>
      <xdr:spPr>
        <a:xfrm>
          <a:off x="2171700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238375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238375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238375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238375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238375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22</xdr:row>
      <xdr:rowOff>0</xdr:rowOff>
    </xdr:from>
    <xdr:to>
      <xdr:col>4</xdr:col>
      <xdr:colOff>552450</xdr:colOff>
      <xdr:row>22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238375" y="3152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4</xdr:col>
      <xdr:colOff>552450</xdr:colOff>
      <xdr:row>19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771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3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4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5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171700" y="26098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1" width="9.7109375" style="2" customWidth="1"/>
    <col min="2" max="3" width="7.7109375" style="2" customWidth="1"/>
    <col min="4" max="5" width="15.7109375" style="2" customWidth="1"/>
    <col min="6" max="6" width="22.7109375" style="2" customWidth="1"/>
    <col min="7" max="7" width="10.7109375" style="2" customWidth="1"/>
    <col min="8" max="8" width="87.421875" style="3" bestFit="1" customWidth="1"/>
    <col min="9" max="16384" width="11.421875" style="2" customWidth="1"/>
  </cols>
  <sheetData>
    <row r="1" spans="1:8" ht="15.75" customHeight="1">
      <c r="A1" s="386">
        <f>D9</f>
        <v>0</v>
      </c>
      <c r="B1" s="387"/>
      <c r="C1" s="387"/>
      <c r="D1" s="387"/>
      <c r="E1" s="387"/>
      <c r="F1" s="387"/>
      <c r="G1" s="387"/>
      <c r="H1" s="1"/>
    </row>
    <row r="2" ht="10.5" customHeight="1"/>
    <row r="3" spans="2:8" ht="20.25">
      <c r="B3" s="388" t="s">
        <v>15</v>
      </c>
      <c r="C3" s="388"/>
      <c r="D3" s="388"/>
      <c r="E3" s="388"/>
      <c r="F3" s="388"/>
      <c r="H3" s="4" t="s">
        <v>16</v>
      </c>
    </row>
    <row r="4" spans="2:8" ht="18.75">
      <c r="B4" s="5"/>
      <c r="C4" s="5"/>
      <c r="D4" s="5"/>
      <c r="E4" s="5"/>
      <c r="F4" s="5"/>
      <c r="H4" s="6" t="s">
        <v>17</v>
      </c>
    </row>
    <row r="5" spans="2:8" ht="14.25">
      <c r="B5" s="389" t="s">
        <v>18</v>
      </c>
      <c r="C5" s="389"/>
      <c r="D5" s="389"/>
      <c r="E5" s="389"/>
      <c r="F5" s="389"/>
      <c r="G5" s="7">
        <v>2012</v>
      </c>
      <c r="H5" s="6" t="s">
        <v>19</v>
      </c>
    </row>
    <row r="6" ht="16.5" customHeight="1">
      <c r="H6" s="6" t="s">
        <v>20</v>
      </c>
    </row>
    <row r="7" spans="2:8" ht="16.5" customHeight="1">
      <c r="B7" s="390" t="s">
        <v>21</v>
      </c>
      <c r="C7" s="391"/>
      <c r="D7" s="391"/>
      <c r="E7" s="391"/>
      <c r="F7" s="392"/>
      <c r="H7" s="6" t="s">
        <v>22</v>
      </c>
    </row>
    <row r="8" spans="2:8" ht="16.5" customHeight="1">
      <c r="B8" s="8" t="s">
        <v>23</v>
      </c>
      <c r="C8" s="375"/>
      <c r="D8" s="393"/>
      <c r="E8" s="393"/>
      <c r="F8" s="394"/>
      <c r="H8" s="6" t="s">
        <v>24</v>
      </c>
    </row>
    <row r="9" spans="2:8" ht="16.5" customHeight="1">
      <c r="B9" s="8" t="s">
        <v>25</v>
      </c>
      <c r="C9" s="375"/>
      <c r="D9" s="395"/>
      <c r="E9" s="395"/>
      <c r="F9" s="396"/>
      <c r="H9" s="6" t="s">
        <v>26</v>
      </c>
    </row>
    <row r="10" spans="2:8" ht="16.5" customHeight="1">
      <c r="B10" s="8" t="s">
        <v>27</v>
      </c>
      <c r="C10" s="375"/>
      <c r="D10" s="397"/>
      <c r="E10" s="397"/>
      <c r="F10" s="398"/>
      <c r="H10" s="9" t="s">
        <v>28</v>
      </c>
    </row>
    <row r="11" spans="2:8" ht="16.5" customHeight="1">
      <c r="B11" s="10" t="s">
        <v>29</v>
      </c>
      <c r="C11" s="376"/>
      <c r="D11" s="399"/>
      <c r="E11" s="399"/>
      <c r="F11" s="400"/>
      <c r="H11" s="9" t="s">
        <v>30</v>
      </c>
    </row>
    <row r="12" spans="6:8" ht="16.5" customHeight="1">
      <c r="F12" s="11"/>
      <c r="H12" s="9" t="s">
        <v>31</v>
      </c>
    </row>
    <row r="13" spans="2:8" ht="16.5" customHeight="1">
      <c r="B13" s="383" t="s">
        <v>32</v>
      </c>
      <c r="C13" s="384"/>
      <c r="D13" s="384"/>
      <c r="E13" s="384"/>
      <c r="F13" s="385"/>
      <c r="H13" s="9" t="s">
        <v>33</v>
      </c>
    </row>
    <row r="14" spans="2:8" ht="16.5" customHeight="1">
      <c r="B14" s="8" t="s">
        <v>25</v>
      </c>
      <c r="C14" s="375"/>
      <c r="D14" s="397"/>
      <c r="E14" s="397"/>
      <c r="F14" s="398"/>
      <c r="H14" s="9" t="s">
        <v>34</v>
      </c>
    </row>
    <row r="15" spans="2:8" ht="16.5" customHeight="1">
      <c r="B15" s="8" t="s">
        <v>35</v>
      </c>
      <c r="C15" s="375"/>
      <c r="D15" s="397"/>
      <c r="E15" s="397"/>
      <c r="F15" s="398"/>
      <c r="H15" s="9" t="s">
        <v>36</v>
      </c>
    </row>
    <row r="16" spans="2:8" ht="16.5" customHeight="1">
      <c r="B16" s="8" t="s">
        <v>37</v>
      </c>
      <c r="C16" s="375"/>
      <c r="D16" s="397"/>
      <c r="E16" s="397"/>
      <c r="F16" s="398"/>
      <c r="H16" s="9" t="s">
        <v>38</v>
      </c>
    </row>
    <row r="17" spans="2:8" ht="16.5" customHeight="1">
      <c r="B17" s="8" t="s">
        <v>39</v>
      </c>
      <c r="C17" s="375"/>
      <c r="D17" s="401"/>
      <c r="E17" s="401"/>
      <c r="F17" s="402"/>
      <c r="H17" s="9" t="s">
        <v>40</v>
      </c>
    </row>
    <row r="18" spans="2:8" ht="16.5" customHeight="1">
      <c r="B18" s="8" t="s">
        <v>41</v>
      </c>
      <c r="C18" s="375"/>
      <c r="D18" s="397"/>
      <c r="E18" s="397"/>
      <c r="F18" s="398"/>
      <c r="H18" s="9" t="s">
        <v>42</v>
      </c>
    </row>
    <row r="19" spans="2:8" ht="16.5" customHeight="1">
      <c r="B19" s="10" t="s">
        <v>43</v>
      </c>
      <c r="C19" s="376"/>
      <c r="D19" s="399"/>
      <c r="E19" s="399"/>
      <c r="F19" s="400"/>
      <c r="H19" s="9" t="s">
        <v>44</v>
      </c>
    </row>
    <row r="20" spans="6:8" ht="16.5" customHeight="1">
      <c r="F20" s="11"/>
      <c r="H20" s="9" t="s">
        <v>45</v>
      </c>
    </row>
    <row r="21" spans="2:8" ht="16.5" customHeight="1">
      <c r="B21" s="383" t="s">
        <v>46</v>
      </c>
      <c r="C21" s="384"/>
      <c r="D21" s="384"/>
      <c r="E21" s="384"/>
      <c r="F21" s="385"/>
      <c r="H21" s="9" t="s">
        <v>47</v>
      </c>
    </row>
    <row r="22" spans="2:8" ht="16.5" customHeight="1">
      <c r="B22" s="8" t="s">
        <v>25</v>
      </c>
      <c r="C22" s="375"/>
      <c r="D22" s="397"/>
      <c r="E22" s="397"/>
      <c r="F22" s="398"/>
      <c r="H22" s="9" t="s">
        <v>48</v>
      </c>
    </row>
    <row r="23" spans="2:8" ht="16.5" customHeight="1">
      <c r="B23" s="8" t="s">
        <v>35</v>
      </c>
      <c r="C23" s="375"/>
      <c r="D23" s="397"/>
      <c r="E23" s="397"/>
      <c r="F23" s="398"/>
      <c r="H23" s="9" t="s">
        <v>49</v>
      </c>
    </row>
    <row r="24" spans="2:8" ht="16.5" customHeight="1">
      <c r="B24" s="8" t="s">
        <v>37</v>
      </c>
      <c r="C24" s="375"/>
      <c r="D24" s="397"/>
      <c r="E24" s="397"/>
      <c r="F24" s="398"/>
      <c r="H24" s="9" t="s">
        <v>50</v>
      </c>
    </row>
    <row r="25" spans="2:8" ht="16.5" customHeight="1">
      <c r="B25" s="8" t="s">
        <v>39</v>
      </c>
      <c r="C25" s="375"/>
      <c r="D25" s="401"/>
      <c r="E25" s="401"/>
      <c r="F25" s="402"/>
      <c r="H25" s="9" t="s">
        <v>51</v>
      </c>
    </row>
    <row r="26" spans="2:8" ht="16.5" customHeight="1">
      <c r="B26" s="8" t="s">
        <v>41</v>
      </c>
      <c r="C26" s="375"/>
      <c r="D26" s="397"/>
      <c r="E26" s="397"/>
      <c r="F26" s="398"/>
      <c r="H26" s="9" t="s">
        <v>52</v>
      </c>
    </row>
    <row r="27" spans="2:8" ht="16.5" customHeight="1">
      <c r="B27" s="10" t="s">
        <v>43</v>
      </c>
      <c r="C27" s="376"/>
      <c r="D27" s="399"/>
      <c r="E27" s="399"/>
      <c r="F27" s="400"/>
      <c r="H27" s="9" t="s">
        <v>53</v>
      </c>
    </row>
    <row r="28" ht="16.5" customHeight="1">
      <c r="H28" s="9" t="s">
        <v>54</v>
      </c>
    </row>
    <row r="29" spans="1:8" ht="16.5" customHeight="1">
      <c r="A29" s="407" t="s">
        <v>459</v>
      </c>
      <c r="B29" s="407"/>
      <c r="C29" s="407"/>
      <c r="D29" s="407"/>
      <c r="E29" s="407"/>
      <c r="F29" s="407"/>
      <c r="G29" s="407"/>
      <c r="H29" s="9" t="s">
        <v>55</v>
      </c>
    </row>
    <row r="30" spans="1:8" ht="16.5" customHeight="1">
      <c r="A30" s="407" t="s">
        <v>460</v>
      </c>
      <c r="B30" s="407"/>
      <c r="C30" s="407"/>
      <c r="D30" s="407"/>
      <c r="E30" s="407"/>
      <c r="F30" s="407"/>
      <c r="G30" s="407"/>
      <c r="H30" s="9" t="s">
        <v>56</v>
      </c>
    </row>
    <row r="31" ht="16.5" customHeight="1" thickBot="1">
      <c r="H31" s="9" t="s">
        <v>57</v>
      </c>
    </row>
    <row r="32" spans="3:8" ht="16.5" customHeight="1" thickBot="1">
      <c r="C32" s="408" t="s">
        <v>448</v>
      </c>
      <c r="D32" s="409"/>
      <c r="E32" s="378"/>
      <c r="H32" s="9" t="s">
        <v>58</v>
      </c>
    </row>
    <row r="33" spans="3:8" ht="16.5" customHeight="1">
      <c r="C33" s="410" t="s">
        <v>5</v>
      </c>
      <c r="D33" s="411"/>
      <c r="E33" s="377" t="s">
        <v>0</v>
      </c>
      <c r="H33" s="9" t="s">
        <v>59</v>
      </c>
    </row>
    <row r="34" spans="3:8" ht="16.5" customHeight="1">
      <c r="C34" s="403" t="s">
        <v>3</v>
      </c>
      <c r="D34" s="404"/>
      <c r="E34" s="379" t="s">
        <v>1</v>
      </c>
      <c r="H34" s="9" t="s">
        <v>60</v>
      </c>
    </row>
    <row r="35" spans="3:8" ht="16.5" customHeight="1" thickBot="1">
      <c r="C35" s="405" t="s">
        <v>4</v>
      </c>
      <c r="D35" s="406"/>
      <c r="E35" s="380" t="e">
        <f>E34/E33</f>
        <v>#VALUE!</v>
      </c>
      <c r="H35" s="9" t="s">
        <v>61</v>
      </c>
    </row>
    <row r="36" spans="3:8" ht="16.5" customHeight="1">
      <c r="C36" s="410" t="s">
        <v>457</v>
      </c>
      <c r="D36" s="411"/>
      <c r="E36" s="377" t="s">
        <v>2</v>
      </c>
      <c r="H36" s="9" t="s">
        <v>62</v>
      </c>
    </row>
    <row r="37" spans="3:8" ht="16.5" customHeight="1">
      <c r="C37" s="403" t="s">
        <v>456</v>
      </c>
      <c r="D37" s="404"/>
      <c r="E37" s="379" t="s">
        <v>6</v>
      </c>
      <c r="H37" s="9" t="s">
        <v>63</v>
      </c>
    </row>
    <row r="38" spans="3:5" ht="16.5" customHeight="1" thickBot="1">
      <c r="C38" s="405" t="s">
        <v>458</v>
      </c>
      <c r="D38" s="406"/>
      <c r="E38" s="380" t="e">
        <f>E37/E36</f>
        <v>#VALUE!</v>
      </c>
    </row>
    <row r="39" spans="1:6" ht="12.75">
      <c r="A39"/>
      <c r="B39"/>
      <c r="C39"/>
      <c r="D39"/>
      <c r="E39"/>
      <c r="F39"/>
    </row>
    <row r="40" spans="1:2" ht="12.75">
      <c r="A40" s="381" t="s">
        <v>7</v>
      </c>
      <c r="B40" s="2" t="s">
        <v>14</v>
      </c>
    </row>
    <row r="41" spans="1:2" ht="12.75">
      <c r="A41" s="381" t="s">
        <v>8</v>
      </c>
      <c r="B41" s="2" t="s">
        <v>13</v>
      </c>
    </row>
    <row r="42" spans="1:2" ht="12.75">
      <c r="A42" s="381" t="s">
        <v>9</v>
      </c>
      <c r="B42" s="2" t="s">
        <v>11</v>
      </c>
    </row>
    <row r="43" spans="1:2" ht="12.75">
      <c r="A43" s="381" t="s">
        <v>10</v>
      </c>
      <c r="B43" s="2" t="s">
        <v>12</v>
      </c>
    </row>
    <row r="44" spans="1:6" ht="12.75">
      <c r="A44"/>
      <c r="B44"/>
      <c r="C44"/>
      <c r="D44"/>
      <c r="E44"/>
      <c r="F44"/>
    </row>
  </sheetData>
  <sheetProtection password="DDAC" sheet="1" objects="1" scenarios="1"/>
  <mergeCells count="31">
    <mergeCell ref="C37:D37"/>
    <mergeCell ref="C38:D38"/>
    <mergeCell ref="A29:G29"/>
    <mergeCell ref="A30:G30"/>
    <mergeCell ref="C32:D32"/>
    <mergeCell ref="C34:D34"/>
    <mergeCell ref="C35:D35"/>
    <mergeCell ref="C36:D36"/>
    <mergeCell ref="C33:D33"/>
    <mergeCell ref="D24:F24"/>
    <mergeCell ref="D25:F25"/>
    <mergeCell ref="D26:F26"/>
    <mergeCell ref="D27:F27"/>
    <mergeCell ref="D18:F18"/>
    <mergeCell ref="D19:F19"/>
    <mergeCell ref="D22:F22"/>
    <mergeCell ref="D23:F23"/>
    <mergeCell ref="D14:F14"/>
    <mergeCell ref="D15:F15"/>
    <mergeCell ref="D16:F16"/>
    <mergeCell ref="D17:F17"/>
    <mergeCell ref="B13:F13"/>
    <mergeCell ref="B21:F21"/>
    <mergeCell ref="A1:G1"/>
    <mergeCell ref="B3:F3"/>
    <mergeCell ref="B5:F5"/>
    <mergeCell ref="B7:F7"/>
    <mergeCell ref="D8:F8"/>
    <mergeCell ref="D9:F9"/>
    <mergeCell ref="D10:F10"/>
    <mergeCell ref="D11:F11"/>
  </mergeCells>
  <dataValidations count="1">
    <dataValidation type="list" allowBlank="1" showInputMessage="1" showErrorMessage="1" sqref="D11:F11">
      <formula1>"CH,CHS,CHU,Hôpital local,PSPH"</formula1>
    </dataValidation>
  </dataValidations>
  <hyperlinks>
    <hyperlink ref="H4" location="'931.111'!A1" display="931.111 - Direction Générale"/>
    <hyperlink ref="H5" location="'931.112'!A1" display="931.112 - Finances-Comptabilité"/>
    <hyperlink ref="H6" location="'931.113'!A1" display="931.113 - Gestion Economique"/>
    <hyperlink ref="H7" location="'931.12 hors 931.121.24'!A1" display="931.12 hors 931.121.24 - Services administratifs liés au Personnel Hors Garderie-Crèche"/>
    <hyperlink ref="H8" location="'931.13'!A1" display="931.13 - Accueil et Gestion des Malades"/>
    <hyperlink ref="H9" location="'931.14'!A1" display="931.14 - Direction des Systèmes d'Information"/>
    <hyperlink ref="H10" location="'931.15'!A1" display="931.15 - Département ou Service d'Information Médicale"/>
    <hyperlink ref="H11" location="'931.165.1+931.165.2'!A1" display="931.165.1+931.165.2 - Transport de Personnel et Transport de Biens"/>
    <hyperlink ref="H12" location="'931.166'!A1" display="931.166 - Garage"/>
    <hyperlink ref="H13" location="'931.172'!A1" display="931.172 - Transport motorisé des patients (ambulance…) Hors SMUR"/>
    <hyperlink ref="H14" location="'931.165+931.166+931.172'!A1" display="931.165.1+931.165.2+931.166+931.172 - Transport motorisé (Personnel, Biens et Patients) + Garage"/>
    <hyperlink ref="H15" location="'931.183'!A1" display="931.183 - Entretien des Jardins"/>
    <hyperlink ref="H16" location="'931.18 hors 931.183'!A1" display="931.18 hors 931.183 - Entretien-Maintenance Hors Entretien des Jardins"/>
    <hyperlink ref="H17" location="'931.3 hors 931.34'!A1" display="931.3 hors 931.34 - Restauration hors Biberonnerie"/>
    <hyperlink ref="H18" location="'931.31'!A1" display="931.31 - Cuisine (préparation)"/>
    <hyperlink ref="H19" location="'931.4'!A1" display="931.4 - Blanchisserie"/>
    <hyperlink ref="H20" location="'932.1'!A1" display="932.1 - Urgences médico-chirurgicales"/>
    <hyperlink ref="H21" location="'932.2'!A1" display="932.2 - SMUR"/>
    <hyperlink ref="H22" location="'932.32'!A1" display="932.32 - Laboratoires d'Anatomie-pathologie"/>
    <hyperlink ref="H23" location="'932.3 hors 932.32'!A1" display="932.3 hors 932.32 - Laboratoires Hors Labo d'Anatomie-pathologie"/>
    <hyperlink ref="H24" location="'932.43'!A1" display="932.43 - Bloc Gynéco-Obstétrical"/>
    <hyperlink ref="H25" location="'932.4 hors 932.43'!A1" display="932.4 hors 932.43 - Blocs Opératoires hors Bloc Gynéco-Obstétrical"/>
    <hyperlink ref="H26" location="'932.53'!A1" display="932.53 - Médecine Nucléaire (in vivo)"/>
    <hyperlink ref="H27" location="'932.5 hors 932.53'!A1" display="932.5 hors 932.53 - Imagerie hors Médecine Nucléaire (in vivo)"/>
    <hyperlink ref="H28" location="'932.6'!A1" display="932.6 - Anesthésiologie"/>
    <hyperlink ref="H29" location="'932.7'!A1" display="932.7 - Réadaptation et Rééducation"/>
    <hyperlink ref="H30" location="'932.8'!A1" display="932.8 - Explorations Fonctionnelles"/>
    <hyperlink ref="H31" location="'933.1'!A1" display="933.1 - Dialyse"/>
    <hyperlink ref="H32" location="'933.2'!A1" display="933.2 - Radiothérapie"/>
    <hyperlink ref="H33" location="'936.1'!A1" display="936.1 - Pharmacie"/>
    <hyperlink ref="H34" location="'936.2'!A1" display="936.2 - Stérilisation"/>
    <hyperlink ref="H35" location="'936.3'!A1" display="936.3 - SAMU"/>
    <hyperlink ref="H36" location="'936.4'!A1" display="936.4 - Génie Biomédical"/>
    <hyperlink ref="H37" location="'937.1'!A1" display="937.1 - Ecoles et Centre de Formation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7"/>
  <sheetViews>
    <sheetView showGridLines="0" workbookViewId="0" topLeftCell="A1">
      <pane ySplit="6" topLeftCell="BM104" activePane="bottomLeft" state="frozen"/>
      <selection pane="topLeft" activeCell="A7" sqref="A7"/>
      <selection pane="bottomLeft" activeCell="A24" sqref="A24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388</v>
      </c>
      <c r="C1" s="298"/>
      <c r="D1" s="309" t="s">
        <v>390</v>
      </c>
      <c r="E1" s="292"/>
      <c r="F1" s="412">
        <f>+0!D9</f>
        <v>0</v>
      </c>
      <c r="G1" s="413"/>
    </row>
    <row r="2" spans="1:7" ht="9" customHeight="1" thickBot="1">
      <c r="A2" s="16"/>
      <c r="B2" s="17"/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/>
      <c r="C17" s="30" t="s">
        <v>391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/>
      <c r="G19" s="57"/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60261</v>
      </c>
      <c r="C24" s="30" t="s">
        <v>225</v>
      </c>
      <c r="D24" s="18"/>
      <c r="E24" s="18"/>
      <c r="F24" s="31"/>
      <c r="G24" s="32"/>
    </row>
    <row r="25" spans="1:7" ht="12.75">
      <c r="A25" s="16"/>
      <c r="B25" s="38">
        <v>60262</v>
      </c>
      <c r="C25" s="30" t="s">
        <v>83</v>
      </c>
      <c r="D25" s="18"/>
      <c r="E25" s="18"/>
      <c r="F25" s="31"/>
      <c r="G25" s="32"/>
    </row>
    <row r="26" spans="1:7" ht="12.75">
      <c r="A26" s="173"/>
      <c r="B26" s="192">
        <v>602661</v>
      </c>
      <c r="C26" s="184" t="s">
        <v>468</v>
      </c>
      <c r="D26" s="149"/>
      <c r="E26" s="149"/>
      <c r="F26" s="149"/>
      <c r="G26" s="32"/>
    </row>
    <row r="27" spans="1:7" ht="12.75">
      <c r="A27" s="16"/>
      <c r="B27" s="38">
        <v>602662</v>
      </c>
      <c r="C27" s="30" t="s">
        <v>84</v>
      </c>
      <c r="D27" s="18"/>
      <c r="E27" s="18"/>
      <c r="F27" s="31"/>
      <c r="G27" s="32"/>
    </row>
    <row r="28" spans="1:7" ht="12.75">
      <c r="A28" s="173"/>
      <c r="B28" s="192">
        <v>602664</v>
      </c>
      <c r="C28" s="184" t="s">
        <v>262</v>
      </c>
      <c r="D28" s="149"/>
      <c r="E28" s="149"/>
      <c r="F28" s="149"/>
      <c r="G28" s="32"/>
    </row>
    <row r="29" spans="1:7" ht="12.75">
      <c r="A29" s="16"/>
      <c r="B29" s="38">
        <v>602668</v>
      </c>
      <c r="C29" s="30" t="s">
        <v>85</v>
      </c>
      <c r="D29" s="18"/>
      <c r="E29" s="18"/>
      <c r="F29" s="31"/>
      <c r="G29" s="32"/>
    </row>
    <row r="30" spans="1:7" ht="12.75">
      <c r="A30" s="16"/>
      <c r="B30" s="38">
        <v>60268</v>
      </c>
      <c r="C30" s="30" t="s">
        <v>86</v>
      </c>
      <c r="D30" s="18"/>
      <c r="E30" s="18"/>
      <c r="F30" s="31"/>
      <c r="G30" s="32"/>
    </row>
    <row r="31" spans="1:7" ht="12.75">
      <c r="A31" s="16"/>
      <c r="B31" s="38">
        <v>6028</v>
      </c>
      <c r="C31" s="30" t="s">
        <v>87</v>
      </c>
      <c r="D31" s="18"/>
      <c r="E31" s="18"/>
      <c r="F31" s="18"/>
      <c r="G31" s="32"/>
    </row>
    <row r="32" spans="1:7" ht="4.5" customHeight="1">
      <c r="A32" s="16"/>
      <c r="B32" s="35"/>
      <c r="C32" s="36"/>
      <c r="D32" s="14"/>
      <c r="E32" s="14"/>
      <c r="F32" s="14"/>
      <c r="G32" s="63"/>
    </row>
    <row r="33" spans="1:7" ht="12.75">
      <c r="A33" s="16"/>
      <c r="B33" s="38">
        <v>60621</v>
      </c>
      <c r="C33" s="30" t="s">
        <v>225</v>
      </c>
      <c r="D33" s="18"/>
      <c r="E33" s="18"/>
      <c r="F33" s="18"/>
      <c r="G33" s="64"/>
    </row>
    <row r="34" spans="1:7" ht="12.75">
      <c r="A34" s="16"/>
      <c r="B34" s="38">
        <v>60622</v>
      </c>
      <c r="C34" s="30" t="s">
        <v>88</v>
      </c>
      <c r="D34" s="18"/>
      <c r="E34" s="18"/>
      <c r="F34" s="18"/>
      <c r="G34" s="64"/>
    </row>
    <row r="35" spans="1:7" s="2" customFormat="1" ht="12.75">
      <c r="A35" s="16"/>
      <c r="B35" s="38">
        <v>606261</v>
      </c>
      <c r="C35" s="30" t="s">
        <v>466</v>
      </c>
      <c r="D35" s="18"/>
      <c r="E35" s="18"/>
      <c r="F35" s="18"/>
      <c r="G35" s="64"/>
    </row>
    <row r="36" spans="1:7" ht="12.75">
      <c r="A36" s="16"/>
      <c r="B36" s="38">
        <v>606262</v>
      </c>
      <c r="C36" s="30" t="s">
        <v>89</v>
      </c>
      <c r="D36" s="18"/>
      <c r="E36" s="18"/>
      <c r="F36" s="18"/>
      <c r="G36" s="64"/>
    </row>
    <row r="37" spans="1:7" ht="12.75">
      <c r="A37" s="16"/>
      <c r="B37" s="38">
        <v>606268</v>
      </c>
      <c r="C37" s="30" t="s">
        <v>90</v>
      </c>
      <c r="D37" s="18"/>
      <c r="E37" s="18"/>
      <c r="F37" s="18"/>
      <c r="G37" s="64"/>
    </row>
    <row r="38" spans="1:7" ht="12.75">
      <c r="A38" s="16"/>
      <c r="B38" s="38">
        <v>6068</v>
      </c>
      <c r="C38" s="30" t="s">
        <v>91</v>
      </c>
      <c r="D38" s="18"/>
      <c r="E38" s="18"/>
      <c r="F38" s="18"/>
      <c r="G38" s="32"/>
    </row>
    <row r="39" spans="1:7" ht="4.5" customHeight="1">
      <c r="A39" s="16"/>
      <c r="B39" s="35"/>
      <c r="C39" s="36"/>
      <c r="D39" s="14"/>
      <c r="E39" s="14"/>
      <c r="F39" s="14"/>
      <c r="G39" s="63"/>
    </row>
    <row r="40" spans="1:7" ht="12.75">
      <c r="A40" s="16"/>
      <c r="B40" s="38">
        <v>6072</v>
      </c>
      <c r="C40" s="30" t="s">
        <v>92</v>
      </c>
      <c r="D40" s="18"/>
      <c r="E40" s="18"/>
      <c r="F40" s="18"/>
      <c r="G40" s="32"/>
    </row>
    <row r="41" spans="1:7" ht="4.5" customHeight="1">
      <c r="A41" s="16"/>
      <c r="B41" s="35"/>
      <c r="C41" s="36"/>
      <c r="D41" s="14"/>
      <c r="E41" s="14"/>
      <c r="F41" s="14"/>
      <c r="G41" s="63"/>
    </row>
    <row r="42" spans="1:7" ht="12.75">
      <c r="A42" s="16"/>
      <c r="B42" s="38">
        <v>61228</v>
      </c>
      <c r="C42" s="30" t="s">
        <v>93</v>
      </c>
      <c r="D42" s="18"/>
      <c r="E42" s="18"/>
      <c r="F42" s="31"/>
      <c r="G42" s="32"/>
    </row>
    <row r="43" spans="1:7" ht="12.75">
      <c r="A43" s="16"/>
      <c r="B43" s="38">
        <v>61231</v>
      </c>
      <c r="C43" s="30" t="s">
        <v>94</v>
      </c>
      <c r="D43" s="18"/>
      <c r="E43" s="18"/>
      <c r="F43" s="31"/>
      <c r="G43" s="32"/>
    </row>
    <row r="44" spans="1:7" ht="4.5" customHeight="1">
      <c r="A44" s="16"/>
      <c r="B44" s="35"/>
      <c r="C44" s="36"/>
      <c r="D44" s="14"/>
      <c r="E44" s="14"/>
      <c r="F44" s="14"/>
      <c r="G44" s="63"/>
    </row>
    <row r="45" spans="1:7" ht="12.75">
      <c r="A45" s="16"/>
      <c r="B45" s="38">
        <v>613252</v>
      </c>
      <c r="C45" s="30" t="s">
        <v>95</v>
      </c>
      <c r="D45" s="18"/>
      <c r="E45" s="18"/>
      <c r="F45" s="18"/>
      <c r="G45" s="32"/>
    </row>
    <row r="46" spans="1:7" ht="12.75">
      <c r="A46" s="16"/>
      <c r="B46" s="38">
        <v>613253</v>
      </c>
      <c r="C46" s="30" t="s">
        <v>340</v>
      </c>
      <c r="D46" s="18"/>
      <c r="E46" s="18"/>
      <c r="F46" s="18"/>
      <c r="G46" s="32"/>
    </row>
    <row r="47" spans="1:7" ht="12.75">
      <c r="A47" s="16"/>
      <c r="B47" s="38">
        <v>613258</v>
      </c>
      <c r="C47" s="30" t="s">
        <v>96</v>
      </c>
      <c r="D47" s="18"/>
      <c r="E47" s="18"/>
      <c r="F47" s="18"/>
      <c r="G47" s="32"/>
    </row>
    <row r="48" spans="1:7" ht="4.5" customHeight="1">
      <c r="A48" s="16"/>
      <c r="B48" s="35"/>
      <c r="C48" s="36"/>
      <c r="D48" s="14"/>
      <c r="E48" s="14"/>
      <c r="F48" s="14"/>
      <c r="G48" s="63"/>
    </row>
    <row r="49" spans="1:7" ht="12.75">
      <c r="A49" s="16"/>
      <c r="B49" s="38">
        <v>615251</v>
      </c>
      <c r="C49" s="30" t="s">
        <v>97</v>
      </c>
      <c r="D49" s="18"/>
      <c r="E49" s="18"/>
      <c r="F49" s="18"/>
      <c r="G49" s="32"/>
    </row>
    <row r="50" spans="1:7" ht="12.75">
      <c r="A50" s="16"/>
      <c r="B50" s="38">
        <v>615258</v>
      </c>
      <c r="C50" s="30" t="s">
        <v>98</v>
      </c>
      <c r="D50" s="18"/>
      <c r="E50" s="18"/>
      <c r="F50" s="18"/>
      <c r="G50" s="32"/>
    </row>
    <row r="51" spans="1:7" ht="12.75">
      <c r="A51" s="16"/>
      <c r="B51" s="38">
        <v>615268</v>
      </c>
      <c r="C51" s="30" t="s">
        <v>99</v>
      </c>
      <c r="D51" s="18"/>
      <c r="E51" s="18"/>
      <c r="F51" s="18"/>
      <c r="G51" s="32"/>
    </row>
    <row r="52" spans="1:7" ht="4.5" customHeight="1">
      <c r="A52" s="16"/>
      <c r="B52" s="35"/>
      <c r="C52" s="36"/>
      <c r="D52" s="14"/>
      <c r="E52" s="14"/>
      <c r="F52" s="14"/>
      <c r="G52" s="63"/>
    </row>
    <row r="53" spans="1:7" ht="12.75">
      <c r="A53" s="16"/>
      <c r="B53" s="38">
        <v>6163</v>
      </c>
      <c r="C53" s="30" t="s">
        <v>278</v>
      </c>
      <c r="D53" s="18"/>
      <c r="E53" s="18"/>
      <c r="F53" s="31"/>
      <c r="G53" s="32"/>
    </row>
    <row r="54" spans="1:7" ht="4.5" customHeight="1">
      <c r="A54" s="16"/>
      <c r="B54" s="35"/>
      <c r="C54" s="36"/>
      <c r="D54" s="14"/>
      <c r="E54" s="14"/>
      <c r="F54" s="14"/>
      <c r="G54" s="63"/>
    </row>
    <row r="55" spans="1:7" ht="12.75">
      <c r="A55" s="16"/>
      <c r="B55" s="38">
        <v>618</v>
      </c>
      <c r="C55" s="30" t="s">
        <v>106</v>
      </c>
      <c r="D55" s="18"/>
      <c r="E55" s="18"/>
      <c r="F55" s="31"/>
      <c r="G55" s="32"/>
    </row>
    <row r="56" spans="1:7" ht="4.5" customHeight="1">
      <c r="A56" s="16"/>
      <c r="B56" s="35"/>
      <c r="C56" s="36"/>
      <c r="D56" s="14"/>
      <c r="E56" s="14"/>
      <c r="F56" s="14"/>
      <c r="G56" s="63"/>
    </row>
    <row r="57" spans="1:7" ht="12.75">
      <c r="A57" s="16"/>
      <c r="B57" s="38">
        <v>6241</v>
      </c>
      <c r="C57" s="30" t="s">
        <v>393</v>
      </c>
      <c r="D57" s="18"/>
      <c r="E57" s="18"/>
      <c r="F57" s="31"/>
      <c r="G57" s="32"/>
    </row>
    <row r="58" spans="1:7" ht="12.75">
      <c r="A58" s="16"/>
      <c r="B58" s="38">
        <v>6242</v>
      </c>
      <c r="C58" s="30" t="s">
        <v>394</v>
      </c>
      <c r="D58" s="18"/>
      <c r="E58" s="18"/>
      <c r="F58" s="18"/>
      <c r="G58" s="32"/>
    </row>
    <row r="59" spans="1:7" ht="12.75">
      <c r="A59" s="16"/>
      <c r="B59" s="38">
        <v>6247</v>
      </c>
      <c r="C59" s="30" t="s">
        <v>395</v>
      </c>
      <c r="D59" s="18"/>
      <c r="E59" s="18"/>
      <c r="F59" s="18"/>
      <c r="G59" s="32"/>
    </row>
    <row r="60" spans="1:7" ht="12.75">
      <c r="A60" s="16"/>
      <c r="B60" s="38">
        <v>6248</v>
      </c>
      <c r="C60" s="30" t="s">
        <v>396</v>
      </c>
      <c r="D60" s="18"/>
      <c r="E60" s="18"/>
      <c r="F60" s="18"/>
      <c r="G60" s="32"/>
    </row>
    <row r="61" spans="1:7" ht="4.5" customHeight="1">
      <c r="A61" s="16"/>
      <c r="B61" s="35"/>
      <c r="C61" s="36"/>
      <c r="D61" s="14"/>
      <c r="E61" s="14"/>
      <c r="F61" s="14"/>
      <c r="G61" s="63"/>
    </row>
    <row r="62" spans="1:7" ht="12.75">
      <c r="A62" s="16"/>
      <c r="B62" s="38">
        <v>6286</v>
      </c>
      <c r="C62" s="30" t="s">
        <v>113</v>
      </c>
      <c r="D62" s="18"/>
      <c r="E62" s="18"/>
      <c r="F62" s="18"/>
      <c r="G62" s="64"/>
    </row>
    <row r="63" spans="1:7" ht="12.75">
      <c r="A63" s="16"/>
      <c r="B63" s="38">
        <v>6288</v>
      </c>
      <c r="C63" s="30" t="s">
        <v>114</v>
      </c>
      <c r="D63" s="18"/>
      <c r="E63" s="18"/>
      <c r="F63" s="18"/>
      <c r="G63" s="32"/>
    </row>
    <row r="64" spans="1:7" ht="4.5" customHeight="1">
      <c r="A64" s="16"/>
      <c r="B64" s="35"/>
      <c r="C64" s="36"/>
      <c r="D64" s="14"/>
      <c r="E64" s="14"/>
      <c r="F64" s="14"/>
      <c r="G64" s="63"/>
    </row>
    <row r="65" spans="1:7" ht="12.75">
      <c r="A65" s="16"/>
      <c r="B65" s="38">
        <v>6523</v>
      </c>
      <c r="C65" s="30" t="s">
        <v>115</v>
      </c>
      <c r="D65" s="18"/>
      <c r="E65" s="18"/>
      <c r="F65" s="31"/>
      <c r="G65" s="32"/>
    </row>
    <row r="66" spans="1:7" ht="9" customHeight="1">
      <c r="A66" s="16"/>
      <c r="B66" s="65"/>
      <c r="C66" s="21"/>
      <c r="D66" s="23"/>
      <c r="E66" s="23"/>
      <c r="F66" s="23"/>
      <c r="G66" s="66"/>
    </row>
    <row r="67" spans="1:7" ht="12.75">
      <c r="A67" s="16"/>
      <c r="B67" s="67"/>
      <c r="C67" s="68"/>
      <c r="D67" s="69"/>
      <c r="E67" s="69"/>
      <c r="F67" s="70" t="s">
        <v>121</v>
      </c>
      <c r="G67" s="71">
        <f>SUM(G22:G65)</f>
        <v>0</v>
      </c>
    </row>
    <row r="68" spans="1:7" ht="12.75">
      <c r="A68" s="16"/>
      <c r="B68" s="38"/>
      <c r="C68" s="30"/>
      <c r="D68" s="18"/>
      <c r="E68" s="18"/>
      <c r="F68" s="18"/>
      <c r="G68" s="72"/>
    </row>
    <row r="69" spans="1:7" ht="12.75">
      <c r="A69" s="16"/>
      <c r="B69" s="73" t="s">
        <v>122</v>
      </c>
      <c r="C69" s="74"/>
      <c r="D69" s="75"/>
      <c r="E69" s="75"/>
      <c r="F69" s="75"/>
      <c r="G69" s="76"/>
    </row>
    <row r="70" spans="1:7" ht="12.75">
      <c r="A70" s="21"/>
      <c r="B70" s="38">
        <v>6811252</v>
      </c>
      <c r="C70" s="30" t="s">
        <v>125</v>
      </c>
      <c r="D70" s="18"/>
      <c r="E70" s="18"/>
      <c r="F70" s="31"/>
      <c r="G70" s="32"/>
    </row>
    <row r="71" spans="1:7" ht="4.5" customHeight="1">
      <c r="A71" s="16"/>
      <c r="B71" s="35"/>
      <c r="C71" s="36"/>
      <c r="D71" s="14"/>
      <c r="E71" s="14"/>
      <c r="F71" s="14"/>
      <c r="G71" s="63"/>
    </row>
    <row r="72" spans="1:7" ht="12.75">
      <c r="A72" s="16"/>
      <c r="B72" s="38">
        <v>6811282</v>
      </c>
      <c r="C72" s="30" t="s">
        <v>240</v>
      </c>
      <c r="D72" s="18"/>
      <c r="E72" s="18"/>
      <c r="F72" s="18"/>
      <c r="G72" s="32"/>
    </row>
    <row r="73" spans="1:7" ht="12.75">
      <c r="A73" s="16"/>
      <c r="B73" s="38">
        <v>6811288</v>
      </c>
      <c r="C73" s="30" t="s">
        <v>126</v>
      </c>
      <c r="D73" s="18"/>
      <c r="E73" s="18"/>
      <c r="F73" s="18"/>
      <c r="G73" s="32"/>
    </row>
    <row r="74" spans="1:7" ht="9" customHeight="1">
      <c r="A74" s="16"/>
      <c r="B74" s="65"/>
      <c r="C74" s="21"/>
      <c r="D74" s="23"/>
      <c r="E74" s="23"/>
      <c r="F74" s="23"/>
      <c r="G74" s="66"/>
    </row>
    <row r="75" spans="1:7" ht="12.75">
      <c r="A75" s="92"/>
      <c r="B75" s="77"/>
      <c r="C75" s="78"/>
      <c r="D75" s="79"/>
      <c r="E75" s="79"/>
      <c r="F75" s="80" t="s">
        <v>127</v>
      </c>
      <c r="G75" s="81">
        <f>SUM(G70:G73)</f>
        <v>0</v>
      </c>
    </row>
    <row r="76" spans="1:7" ht="13.5" thickBot="1">
      <c r="A76" s="92"/>
      <c r="B76" s="82"/>
      <c r="C76" s="34"/>
      <c r="D76" s="83"/>
      <c r="E76" s="18"/>
      <c r="F76" s="18"/>
      <c r="G76" s="72"/>
    </row>
    <row r="77" spans="1:7" ht="16.5" thickBot="1" thickTop="1">
      <c r="A77" s="92"/>
      <c r="B77" s="431" t="s">
        <v>128</v>
      </c>
      <c r="C77" s="432"/>
      <c r="D77" s="432"/>
      <c r="E77" s="432"/>
      <c r="F77" s="433"/>
      <c r="G77" s="84">
        <f>G14+G67+G75</f>
        <v>0</v>
      </c>
    </row>
    <row r="78" spans="1:7" ht="13.5" thickTop="1">
      <c r="A78" s="92"/>
      <c r="B78" s="85"/>
      <c r="C78" s="85"/>
      <c r="D78" s="85"/>
      <c r="E78" s="85"/>
      <c r="F78" s="85"/>
      <c r="G78" s="85"/>
    </row>
    <row r="79" spans="1:7" ht="12.75">
      <c r="A79" s="21"/>
      <c r="B79" s="86"/>
      <c r="C79" s="86"/>
      <c r="D79" s="86"/>
      <c r="E79" s="86"/>
      <c r="F79" s="86"/>
      <c r="G79" s="86"/>
    </row>
    <row r="80" spans="1:7" ht="12.75">
      <c r="A80" s="16"/>
      <c r="B80" s="20"/>
      <c r="C80" s="20"/>
      <c r="D80" s="20"/>
      <c r="E80" s="20"/>
      <c r="F80" s="20"/>
      <c r="G80" s="20"/>
    </row>
    <row r="81" spans="1:7" ht="12.75">
      <c r="A81" s="20"/>
      <c r="B81" s="86"/>
      <c r="C81" s="86"/>
      <c r="D81" s="86"/>
      <c r="E81" s="86"/>
      <c r="F81" s="310"/>
      <c r="G81" s="23"/>
    </row>
    <row r="82" spans="1:7" ht="12.75">
      <c r="A82" s="16"/>
      <c r="B82" s="85"/>
      <c r="C82" s="85"/>
      <c r="D82" s="85"/>
      <c r="E82" s="85"/>
      <c r="F82" s="85"/>
      <c r="G82" s="85"/>
    </row>
    <row r="83" spans="1:7" ht="12.75">
      <c r="A83" s="16"/>
      <c r="B83" s="298" t="s">
        <v>389</v>
      </c>
      <c r="C83" s="311"/>
      <c r="D83" s="311"/>
      <c r="E83" s="312"/>
      <c r="F83" s="89"/>
      <c r="G83" s="85"/>
    </row>
    <row r="84" spans="1:7" ht="3.75" customHeight="1">
      <c r="A84" s="40"/>
      <c r="B84" s="90"/>
      <c r="C84" s="91"/>
      <c r="D84" s="85"/>
      <c r="E84" s="89"/>
      <c r="F84" s="89"/>
      <c r="G84" s="85"/>
    </row>
    <row r="85" spans="1:7" ht="15.75" thickBot="1">
      <c r="A85" s="16"/>
      <c r="B85" s="414" t="s">
        <v>130</v>
      </c>
      <c r="C85" s="415"/>
      <c r="D85" s="415"/>
      <c r="E85" s="415"/>
      <c r="F85" s="415"/>
      <c r="G85" s="416"/>
    </row>
    <row r="86" spans="1:7" ht="3.75" customHeight="1" thickBot="1">
      <c r="A86" s="21"/>
      <c r="B86" s="18"/>
      <c r="C86" s="18"/>
      <c r="D86" s="18"/>
      <c r="E86" s="18"/>
      <c r="F86" s="18"/>
      <c r="G86" s="18"/>
    </row>
    <row r="87" spans="1:7" ht="13.5" thickTop="1">
      <c r="A87" s="21"/>
      <c r="B87" s="417" t="s">
        <v>131</v>
      </c>
      <c r="C87" s="418"/>
      <c r="D87" s="418"/>
      <c r="E87" s="418"/>
      <c r="F87" s="419"/>
      <c r="G87" s="423" t="s">
        <v>69</v>
      </c>
    </row>
    <row r="88" spans="1:7" ht="12.75">
      <c r="A88" s="105"/>
      <c r="B88" s="420"/>
      <c r="C88" s="421"/>
      <c r="D88" s="421"/>
      <c r="E88" s="421"/>
      <c r="F88" s="422"/>
      <c r="G88" s="424"/>
    </row>
    <row r="89" spans="1:7" ht="12.75">
      <c r="A89" s="21"/>
      <c r="B89" s="93"/>
      <c r="C89" s="94"/>
      <c r="D89" s="94"/>
      <c r="E89" s="94"/>
      <c r="F89" s="94"/>
      <c r="G89" s="95"/>
    </row>
    <row r="90" spans="1:7" ht="12.75">
      <c r="A90" s="21"/>
      <c r="B90" s="96" t="s">
        <v>132</v>
      </c>
      <c r="C90" s="97"/>
      <c r="D90" s="97"/>
      <c r="E90" s="97"/>
      <c r="F90" s="97"/>
      <c r="G90" s="98"/>
    </row>
    <row r="91" spans="1:7" ht="12.75">
      <c r="A91" s="16"/>
      <c r="B91" s="38">
        <v>609</v>
      </c>
      <c r="C91" s="58" t="s">
        <v>133</v>
      </c>
      <c r="D91" s="18"/>
      <c r="E91" s="18"/>
      <c r="F91" s="31"/>
      <c r="G91" s="99"/>
    </row>
    <row r="92" spans="1:7" ht="12.75">
      <c r="A92" s="21"/>
      <c r="B92" s="38">
        <v>619</v>
      </c>
      <c r="C92" s="58" t="s">
        <v>134</v>
      </c>
      <c r="D92" s="18"/>
      <c r="E92" s="18"/>
      <c r="F92" s="31"/>
      <c r="G92" s="99"/>
    </row>
    <row r="93" spans="1:7" ht="12.75">
      <c r="A93" s="16"/>
      <c r="B93" s="38">
        <v>629</v>
      </c>
      <c r="C93" s="58" t="s">
        <v>135</v>
      </c>
      <c r="D93" s="18"/>
      <c r="E93" s="18"/>
      <c r="F93" s="31"/>
      <c r="G93" s="99"/>
    </row>
    <row r="94" spans="1:7" ht="4.5" customHeight="1">
      <c r="A94" s="16"/>
      <c r="B94" s="35"/>
      <c r="C94" s="100"/>
      <c r="D94" s="14"/>
      <c r="E94" s="14"/>
      <c r="F94" s="14"/>
      <c r="G94" s="101"/>
    </row>
    <row r="95" spans="1:7" ht="12.75">
      <c r="A95" s="16"/>
      <c r="B95" s="38">
        <v>6319</v>
      </c>
      <c r="C95" s="58" t="s">
        <v>136</v>
      </c>
      <c r="D95" s="18"/>
      <c r="E95" s="18"/>
      <c r="F95" s="31"/>
      <c r="G95" s="99"/>
    </row>
    <row r="96" spans="1:7" ht="12.75">
      <c r="A96" s="16"/>
      <c r="B96" s="38">
        <v>6339</v>
      </c>
      <c r="C96" s="58" t="s">
        <v>137</v>
      </c>
      <c r="D96" s="18"/>
      <c r="E96" s="18"/>
      <c r="F96" s="31"/>
      <c r="G96" s="99"/>
    </row>
    <row r="97" spans="1:7" ht="12.75">
      <c r="A97" s="16"/>
      <c r="B97" s="38">
        <v>6419</v>
      </c>
      <c r="C97" s="58" t="s">
        <v>138</v>
      </c>
      <c r="D97" s="18"/>
      <c r="E97" s="18"/>
      <c r="F97" s="31"/>
      <c r="G97" s="99"/>
    </row>
    <row r="98" spans="1:7" ht="12.75">
      <c r="A98" s="16"/>
      <c r="B98" s="38">
        <v>64519</v>
      </c>
      <c r="C98" s="58" t="s">
        <v>140</v>
      </c>
      <c r="D98" s="18"/>
      <c r="E98" s="18"/>
      <c r="F98" s="31"/>
      <c r="G98" s="99"/>
    </row>
    <row r="99" spans="1:7" ht="12.75">
      <c r="A99" s="16"/>
      <c r="B99" s="38">
        <v>64719</v>
      </c>
      <c r="C99" s="58" t="s">
        <v>142</v>
      </c>
      <c r="D99" s="18"/>
      <c r="E99" s="18"/>
      <c r="F99" s="31"/>
      <c r="G99" s="99"/>
    </row>
    <row r="100" spans="1:7" ht="12.75">
      <c r="A100" s="16"/>
      <c r="B100" s="38">
        <v>6489</v>
      </c>
      <c r="C100" s="58" t="s">
        <v>144</v>
      </c>
      <c r="D100" s="18"/>
      <c r="E100" s="18"/>
      <c r="F100" s="31"/>
      <c r="G100" s="99"/>
    </row>
    <row r="101" spans="1:7" ht="4.5" customHeight="1">
      <c r="A101" s="16"/>
      <c r="B101" s="35"/>
      <c r="C101" s="100"/>
      <c r="D101" s="14"/>
      <c r="E101" s="14"/>
      <c r="F101" s="14"/>
      <c r="G101" s="101"/>
    </row>
    <row r="102" spans="1:7" ht="12.75">
      <c r="A102" s="16"/>
      <c r="B102" s="38">
        <v>7474</v>
      </c>
      <c r="C102" s="58" t="s">
        <v>145</v>
      </c>
      <c r="D102" s="18"/>
      <c r="E102" s="18"/>
      <c r="F102" s="31"/>
      <c r="G102" s="99"/>
    </row>
    <row r="103" spans="1:7" ht="12.75">
      <c r="A103" s="16"/>
      <c r="B103" s="38">
        <v>7476</v>
      </c>
      <c r="C103" s="58" t="s">
        <v>146</v>
      </c>
      <c r="D103" s="18"/>
      <c r="E103" s="18"/>
      <c r="F103" s="31"/>
      <c r="G103" s="99"/>
    </row>
    <row r="104" spans="1:7" ht="12.75">
      <c r="A104" s="16"/>
      <c r="B104" s="38">
        <v>7484</v>
      </c>
      <c r="C104" s="58" t="s">
        <v>147</v>
      </c>
      <c r="D104" s="18"/>
      <c r="E104" s="18"/>
      <c r="F104" s="31"/>
      <c r="G104" s="99"/>
    </row>
    <row r="105" spans="1:7" ht="12.75">
      <c r="A105" s="16"/>
      <c r="B105" s="38">
        <v>7541</v>
      </c>
      <c r="C105" s="58" t="s">
        <v>148</v>
      </c>
      <c r="D105" s="18"/>
      <c r="E105" s="18"/>
      <c r="F105" s="31"/>
      <c r="G105" s="99"/>
    </row>
    <row r="106" spans="1:7" ht="12.75">
      <c r="A106" s="16"/>
      <c r="B106" s="38">
        <v>7548</v>
      </c>
      <c r="C106" s="58" t="s">
        <v>149</v>
      </c>
      <c r="D106" s="18"/>
      <c r="E106" s="18"/>
      <c r="F106" s="31"/>
      <c r="G106" s="99"/>
    </row>
    <row r="107" spans="1:7" ht="12.75">
      <c r="A107" s="16"/>
      <c r="B107" s="38">
        <v>758</v>
      </c>
      <c r="C107" s="58" t="s">
        <v>150</v>
      </c>
      <c r="D107" s="18"/>
      <c r="E107" s="18"/>
      <c r="F107" s="31"/>
      <c r="G107" s="99"/>
    </row>
    <row r="108" spans="1:7" ht="12.75">
      <c r="A108" s="16"/>
      <c r="B108" s="38">
        <v>772</v>
      </c>
      <c r="C108" s="58" t="s">
        <v>151</v>
      </c>
      <c r="D108" s="18"/>
      <c r="E108" s="18"/>
      <c r="F108" s="31"/>
      <c r="G108" s="99"/>
    </row>
    <row r="109" spans="1:7" ht="9" customHeight="1">
      <c r="A109" s="16"/>
      <c r="B109" s="65"/>
      <c r="C109" s="106"/>
      <c r="D109" s="23"/>
      <c r="E109" s="23"/>
      <c r="F109" s="23"/>
      <c r="G109" s="107"/>
    </row>
    <row r="110" spans="1:7" ht="12.75">
      <c r="A110" s="16"/>
      <c r="B110" s="108"/>
      <c r="C110" s="109"/>
      <c r="D110" s="110"/>
      <c r="E110" s="110"/>
      <c r="F110" s="111" t="s">
        <v>152</v>
      </c>
      <c r="G110" s="112">
        <f>SUM(G91:G108)</f>
        <v>0</v>
      </c>
    </row>
    <row r="111" spans="1:7" ht="12.75">
      <c r="A111" s="21"/>
      <c r="B111" s="38"/>
      <c r="C111" s="58"/>
      <c r="D111" s="18"/>
      <c r="E111" s="18"/>
      <c r="F111" s="18"/>
      <c r="G111" s="113"/>
    </row>
    <row r="112" spans="1:7" ht="12.75">
      <c r="A112" s="16"/>
      <c r="B112" s="114" t="s">
        <v>153</v>
      </c>
      <c r="C112" s="115"/>
      <c r="D112" s="115"/>
      <c r="E112" s="115"/>
      <c r="F112" s="115"/>
      <c r="G112" s="116"/>
    </row>
    <row r="113" spans="1:7" ht="12.75">
      <c r="A113" s="21"/>
      <c r="B113" s="117"/>
      <c r="C113" s="30" t="s">
        <v>392</v>
      </c>
      <c r="D113" s="18"/>
      <c r="E113" s="118"/>
      <c r="F113" s="18"/>
      <c r="G113" s="119"/>
    </row>
    <row r="114" spans="1:7" ht="9" customHeight="1">
      <c r="A114" s="21"/>
      <c r="B114" s="120"/>
      <c r="C114" s="21"/>
      <c r="D114" s="23"/>
      <c r="E114" s="121"/>
      <c r="F114" s="23"/>
      <c r="G114" s="122"/>
    </row>
    <row r="115" spans="1:7" ht="12.75">
      <c r="A115" s="21"/>
      <c r="B115" s="123"/>
      <c r="C115" s="124"/>
      <c r="D115" s="125"/>
      <c r="E115" s="125"/>
      <c r="F115" s="126"/>
      <c r="G115" s="127"/>
    </row>
    <row r="116" spans="1:7" ht="13.5" thickBot="1">
      <c r="A116" s="21"/>
      <c r="B116" s="128" t="s">
        <v>156</v>
      </c>
      <c r="C116" s="129"/>
      <c r="D116" s="129"/>
      <c r="E116" s="129"/>
      <c r="F116" s="129"/>
      <c r="G116" s="130"/>
    </row>
    <row r="117" spans="1:7" ht="13.5" thickTop="1">
      <c r="A117" s="21"/>
      <c r="B117" s="131"/>
      <c r="C117" s="18"/>
      <c r="D117" s="18"/>
      <c r="E117" s="18"/>
      <c r="F117" s="18"/>
      <c r="G117" s="132"/>
    </row>
    <row r="118" spans="1:7" ht="13.5" thickBot="1">
      <c r="A118" s="21"/>
      <c r="B118" s="131"/>
      <c r="C118" s="18"/>
      <c r="D118" s="18"/>
      <c r="E118" s="18"/>
      <c r="F118" s="18"/>
      <c r="G118" s="133"/>
    </row>
    <row r="119" spans="1:7" ht="15" thickBot="1">
      <c r="A119" s="21"/>
      <c r="B119" s="131"/>
      <c r="C119" s="18"/>
      <c r="D119" s="134" t="s">
        <v>157</v>
      </c>
      <c r="E119" s="18"/>
      <c r="F119" s="18"/>
      <c r="G119" s="135">
        <f>G77-G110</f>
        <v>0</v>
      </c>
    </row>
    <row r="120" spans="1:7" ht="12.75">
      <c r="A120" s="21"/>
      <c r="B120" s="131"/>
      <c r="C120" s="18"/>
      <c r="D120" s="136"/>
      <c r="E120" s="18"/>
      <c r="F120" s="18"/>
      <c r="G120" s="137"/>
    </row>
    <row r="121" spans="1:7" ht="12.75">
      <c r="A121" s="21"/>
      <c r="B121" s="131"/>
      <c r="C121" s="18"/>
      <c r="D121" s="136"/>
      <c r="E121" s="18"/>
      <c r="F121" s="118"/>
      <c r="G121" s="307" t="s">
        <v>399</v>
      </c>
    </row>
    <row r="122" spans="1:7" ht="13.5" thickBot="1">
      <c r="A122" s="21"/>
      <c r="B122" s="131"/>
      <c r="C122" s="18"/>
      <c r="D122" s="136"/>
      <c r="E122" s="18"/>
      <c r="F122" s="118" t="s">
        <v>397</v>
      </c>
      <c r="G122" s="307" t="s">
        <v>398</v>
      </c>
    </row>
    <row r="123" spans="1:7" ht="15" thickBot="1">
      <c r="A123" s="21"/>
      <c r="B123" s="131"/>
      <c r="C123" s="18"/>
      <c r="D123" s="134" t="s">
        <v>160</v>
      </c>
      <c r="E123" s="18"/>
      <c r="F123" s="167"/>
      <c r="G123" s="139"/>
    </row>
    <row r="124" spans="1:7" ht="13.5" thickBot="1">
      <c r="A124" s="105"/>
      <c r="B124" s="131"/>
      <c r="C124" s="18"/>
      <c r="D124" s="136"/>
      <c r="E124" s="18"/>
      <c r="F124" s="23"/>
      <c r="G124" s="140"/>
    </row>
    <row r="125" spans="1:7" ht="15.75" thickBot="1">
      <c r="A125" s="21"/>
      <c r="B125" s="131"/>
      <c r="C125" s="18"/>
      <c r="D125" s="141" t="s">
        <v>161</v>
      </c>
      <c r="E125" s="18"/>
      <c r="F125" s="168">
        <f>IF(F123=0,0,G119/F123)</f>
        <v>0</v>
      </c>
      <c r="G125" s="143">
        <f>IF(G123=0,0,G119/G123)</f>
        <v>0</v>
      </c>
    </row>
    <row r="126" spans="1:7" ht="15">
      <c r="A126" s="21"/>
      <c r="B126" s="131"/>
      <c r="C126" s="18"/>
      <c r="D126" s="136"/>
      <c r="E126" s="18"/>
      <c r="F126" s="18"/>
      <c r="G126" s="144"/>
    </row>
    <row r="127" spans="1:7" ht="13.5" thickBot="1">
      <c r="A127" s="21"/>
      <c r="B127" s="128"/>
      <c r="C127" s="129"/>
      <c r="D127" s="145"/>
      <c r="E127" s="129"/>
      <c r="F127" s="129"/>
      <c r="G127" s="146"/>
    </row>
    <row r="128" spans="1:7" ht="13.5" thickTop="1">
      <c r="A128" s="163"/>
      <c r="B128" s="148"/>
      <c r="C128" s="149"/>
      <c r="D128" s="149"/>
      <c r="E128" s="149"/>
      <c r="F128" s="149"/>
      <c r="G128" s="150"/>
    </row>
    <row r="129" spans="1:7" ht="12.75">
      <c r="A129" s="163"/>
      <c r="B129" s="148"/>
      <c r="C129" s="151" t="s">
        <v>162</v>
      </c>
      <c r="D129" s="149"/>
      <c r="E129" s="149"/>
      <c r="F129" s="149"/>
      <c r="G129" s="152"/>
    </row>
    <row r="130" spans="1:7" ht="12.75">
      <c r="A130" s="166"/>
      <c r="B130" s="153"/>
      <c r="C130" s="154"/>
      <c r="D130" s="154"/>
      <c r="E130" s="154"/>
      <c r="F130" s="154"/>
      <c r="G130" s="155"/>
    </row>
    <row r="131" spans="1:7" ht="12.75">
      <c r="A131" s="166"/>
      <c r="B131" s="156"/>
      <c r="C131" s="157"/>
      <c r="D131" s="157"/>
      <c r="E131" s="157"/>
      <c r="F131" s="157"/>
      <c r="G131" s="158"/>
    </row>
    <row r="132" spans="1:7" ht="12.75">
      <c r="A132" s="166"/>
      <c r="B132" s="156"/>
      <c r="C132" s="157"/>
      <c r="D132" s="157"/>
      <c r="E132" s="157"/>
      <c r="F132" s="157"/>
      <c r="G132" s="158"/>
    </row>
    <row r="133" spans="1:7" ht="12.75">
      <c r="A133" s="166"/>
      <c r="B133" s="156"/>
      <c r="C133" s="157"/>
      <c r="D133" s="157"/>
      <c r="E133" s="157"/>
      <c r="F133" s="157"/>
      <c r="G133" s="158"/>
    </row>
    <row r="134" spans="1:7" ht="12.75">
      <c r="A134" s="166"/>
      <c r="B134" s="156"/>
      <c r="C134" s="157"/>
      <c r="D134" s="157"/>
      <c r="E134" s="157"/>
      <c r="F134" s="157"/>
      <c r="G134" s="158"/>
    </row>
    <row r="135" spans="1:7" ht="13.5" thickBot="1">
      <c r="A135" s="166"/>
      <c r="B135" s="160"/>
      <c r="C135" s="161"/>
      <c r="D135" s="161"/>
      <c r="E135" s="161"/>
      <c r="F135" s="161"/>
      <c r="G135" s="162"/>
    </row>
    <row r="136" spans="1:7" ht="13.5" thickTop="1">
      <c r="A136" s="166"/>
      <c r="B136" s="164"/>
      <c r="C136" s="164"/>
      <c r="D136" s="164"/>
      <c r="E136" s="164"/>
      <c r="F136" s="164"/>
      <c r="G136" s="164"/>
    </row>
    <row r="137" ht="12.75">
      <c r="A137" s="166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7:F77"/>
    <mergeCell ref="B85:G85"/>
    <mergeCell ref="B87:F88"/>
    <mergeCell ref="G87:G88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0"/>
  <sheetViews>
    <sheetView showGridLines="0" workbookViewId="0" topLeftCell="A1">
      <pane ySplit="6" topLeftCell="BM95" activePane="bottomLeft" state="frozen"/>
      <selection pane="topLeft" activeCell="A7" sqref="A7"/>
      <selection pane="bottomLeft" activeCell="A22" sqref="A22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385</v>
      </c>
      <c r="C1" s="298" t="s">
        <v>428</v>
      </c>
      <c r="D1" s="88"/>
      <c r="E1" s="313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931166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>
        <v>615152</v>
      </c>
      <c r="C17" s="30" t="s">
        <v>378</v>
      </c>
      <c r="D17" s="18"/>
      <c r="E17" s="18"/>
      <c r="F17" s="18"/>
      <c r="G17" s="32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 t="s">
        <v>292</v>
      </c>
      <c r="G19" s="297">
        <f>SUM(G17)</f>
        <v>0</v>
      </c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60262</v>
      </c>
      <c r="C24" s="30" t="s">
        <v>83</v>
      </c>
      <c r="D24" s="18"/>
      <c r="E24" s="18"/>
      <c r="F24" s="31"/>
      <c r="G24" s="32"/>
    </row>
    <row r="25" spans="1:7" ht="12.75">
      <c r="A25" s="173"/>
      <c r="B25" s="192">
        <v>602661</v>
      </c>
      <c r="C25" s="184" t="s">
        <v>468</v>
      </c>
      <c r="D25" s="149"/>
      <c r="E25" s="149"/>
      <c r="F25" s="149"/>
      <c r="G25" s="32"/>
    </row>
    <row r="26" spans="1:7" ht="12.75">
      <c r="A26" s="16"/>
      <c r="B26" s="38">
        <v>602662</v>
      </c>
      <c r="C26" s="30" t="s">
        <v>84</v>
      </c>
      <c r="D26" s="18"/>
      <c r="E26" s="18"/>
      <c r="F26" s="31"/>
      <c r="G26" s="32"/>
    </row>
    <row r="27" spans="1:7" ht="12.75">
      <c r="A27" s="173"/>
      <c r="B27" s="192">
        <v>602664</v>
      </c>
      <c r="C27" s="184" t="s">
        <v>262</v>
      </c>
      <c r="D27" s="149"/>
      <c r="E27" s="149"/>
      <c r="F27" s="149"/>
      <c r="G27" s="32"/>
    </row>
    <row r="28" spans="1:7" ht="12.75">
      <c r="A28" s="16"/>
      <c r="B28" s="38">
        <v>602668</v>
      </c>
      <c r="C28" s="30" t="s">
        <v>85</v>
      </c>
      <c r="D28" s="18"/>
      <c r="E28" s="18"/>
      <c r="F28" s="31"/>
      <c r="G28" s="32"/>
    </row>
    <row r="29" spans="1:7" ht="12.75">
      <c r="A29" s="16"/>
      <c r="B29" s="38">
        <v>60268</v>
      </c>
      <c r="C29" s="30" t="s">
        <v>86</v>
      </c>
      <c r="D29" s="18"/>
      <c r="E29" s="18"/>
      <c r="F29" s="31"/>
      <c r="G29" s="32"/>
    </row>
    <row r="30" spans="1:7" ht="12.75">
      <c r="A30" s="16"/>
      <c r="B30" s="38">
        <v>6028</v>
      </c>
      <c r="C30" s="30" t="s">
        <v>87</v>
      </c>
      <c r="D30" s="18"/>
      <c r="E30" s="18"/>
      <c r="F30" s="18"/>
      <c r="G30" s="32"/>
    </row>
    <row r="31" spans="1:7" ht="4.5" customHeight="1">
      <c r="A31" s="16"/>
      <c r="B31" s="35"/>
      <c r="C31" s="36"/>
      <c r="D31" s="14"/>
      <c r="E31" s="14"/>
      <c r="F31" s="14"/>
      <c r="G31" s="63"/>
    </row>
    <row r="32" spans="1:7" ht="12.75">
      <c r="A32" s="16"/>
      <c r="B32" s="38">
        <v>60622</v>
      </c>
      <c r="C32" s="30" t="s">
        <v>88</v>
      </c>
      <c r="D32" s="18"/>
      <c r="E32" s="18"/>
      <c r="F32" s="18"/>
      <c r="G32" s="64"/>
    </row>
    <row r="33" spans="1:7" s="2" customFormat="1" ht="12.75">
      <c r="A33" s="16"/>
      <c r="B33" s="38">
        <v>606261</v>
      </c>
      <c r="C33" s="30" t="s">
        <v>466</v>
      </c>
      <c r="D33" s="18"/>
      <c r="E33" s="18"/>
      <c r="F33" s="18"/>
      <c r="G33" s="64"/>
    </row>
    <row r="34" spans="1:7" ht="12.75">
      <c r="A34" s="16"/>
      <c r="B34" s="38">
        <v>606262</v>
      </c>
      <c r="C34" s="30" t="s">
        <v>89</v>
      </c>
      <c r="D34" s="18"/>
      <c r="E34" s="18"/>
      <c r="F34" s="18"/>
      <c r="G34" s="64"/>
    </row>
    <row r="35" spans="1:7" ht="12.75">
      <c r="A35" s="16"/>
      <c r="B35" s="38">
        <v>606268</v>
      </c>
      <c r="C35" s="30" t="s">
        <v>90</v>
      </c>
      <c r="D35" s="18"/>
      <c r="E35" s="18"/>
      <c r="F35" s="18"/>
      <c r="G35" s="64"/>
    </row>
    <row r="36" spans="1:7" ht="12.75">
      <c r="A36" s="16"/>
      <c r="B36" s="38">
        <v>6068</v>
      </c>
      <c r="C36" s="30" t="s">
        <v>91</v>
      </c>
      <c r="D36" s="18"/>
      <c r="E36" s="18"/>
      <c r="F36" s="18"/>
      <c r="G36" s="32"/>
    </row>
    <row r="37" spans="1:7" ht="4.5" customHeight="1">
      <c r="A37" s="16"/>
      <c r="B37" s="35"/>
      <c r="C37" s="36"/>
      <c r="D37" s="14"/>
      <c r="E37" s="14"/>
      <c r="F37" s="14"/>
      <c r="G37" s="63"/>
    </row>
    <row r="38" spans="1:7" ht="12.75">
      <c r="A38" s="16"/>
      <c r="B38" s="38">
        <v>6072</v>
      </c>
      <c r="C38" s="30" t="s">
        <v>92</v>
      </c>
      <c r="D38" s="18"/>
      <c r="E38" s="18"/>
      <c r="F38" s="18"/>
      <c r="G38" s="32"/>
    </row>
    <row r="39" spans="1:7" ht="4.5" customHeight="1">
      <c r="A39" s="16"/>
      <c r="B39" s="35"/>
      <c r="C39" s="36"/>
      <c r="D39" s="14"/>
      <c r="E39" s="14"/>
      <c r="F39" s="14"/>
      <c r="G39" s="63"/>
    </row>
    <row r="40" spans="1:7" ht="12.75">
      <c r="A40" s="16"/>
      <c r="B40" s="38">
        <v>61228</v>
      </c>
      <c r="C40" s="30" t="s">
        <v>93</v>
      </c>
      <c r="D40" s="18"/>
      <c r="E40" s="18"/>
      <c r="F40" s="31"/>
      <c r="G40" s="32"/>
    </row>
    <row r="41" spans="1:7" ht="12.75">
      <c r="A41" s="16"/>
      <c r="B41" s="38">
        <v>61231</v>
      </c>
      <c r="C41" s="30" t="s">
        <v>94</v>
      </c>
      <c r="D41" s="18"/>
      <c r="E41" s="18"/>
      <c r="F41" s="31"/>
      <c r="G41" s="32"/>
    </row>
    <row r="42" spans="1:7" ht="4.5" customHeight="1">
      <c r="A42" s="16"/>
      <c r="B42" s="35"/>
      <c r="C42" s="36"/>
      <c r="D42" s="14"/>
      <c r="E42" s="14"/>
      <c r="F42" s="14"/>
      <c r="G42" s="63"/>
    </row>
    <row r="43" spans="1:7" ht="12.75">
      <c r="A43" s="16"/>
      <c r="B43" s="38">
        <v>613252</v>
      </c>
      <c r="C43" s="30" t="s">
        <v>95</v>
      </c>
      <c r="D43" s="18"/>
      <c r="E43" s="18"/>
      <c r="F43" s="18"/>
      <c r="G43" s="32"/>
    </row>
    <row r="44" spans="1:7" ht="12.75">
      <c r="A44" s="16"/>
      <c r="B44" s="38">
        <v>613258</v>
      </c>
      <c r="C44" s="30" t="s">
        <v>96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615251</v>
      </c>
      <c r="C46" s="30" t="s">
        <v>97</v>
      </c>
      <c r="D46" s="18"/>
      <c r="E46" s="18"/>
      <c r="F46" s="18"/>
      <c r="G46" s="32"/>
    </row>
    <row r="47" spans="1:7" ht="12.75">
      <c r="A47" s="16"/>
      <c r="B47" s="38">
        <v>615252</v>
      </c>
      <c r="C47" s="30" t="s">
        <v>379</v>
      </c>
      <c r="D47" s="18"/>
      <c r="E47" s="18"/>
      <c r="F47" s="18"/>
      <c r="G47" s="32"/>
    </row>
    <row r="48" spans="1:7" ht="12.75">
      <c r="A48" s="16"/>
      <c r="B48" s="38">
        <v>615258</v>
      </c>
      <c r="C48" s="30" t="s">
        <v>98</v>
      </c>
      <c r="D48" s="18"/>
      <c r="E48" s="18"/>
      <c r="F48" s="18"/>
      <c r="G48" s="32"/>
    </row>
    <row r="49" spans="1:7" ht="12.75">
      <c r="A49" s="16"/>
      <c r="B49" s="38">
        <v>615268</v>
      </c>
      <c r="C49" s="30" t="s">
        <v>99</v>
      </c>
      <c r="D49" s="18"/>
      <c r="E49" s="18"/>
      <c r="F49" s="18"/>
      <c r="G49" s="32"/>
    </row>
    <row r="50" spans="1:7" ht="4.5" customHeight="1">
      <c r="A50" s="16"/>
      <c r="B50" s="35"/>
      <c r="C50" s="36"/>
      <c r="D50" s="14"/>
      <c r="E50" s="14"/>
      <c r="F50" s="14"/>
      <c r="G50" s="63"/>
    </row>
    <row r="51" spans="1:7" ht="12.75">
      <c r="A51" s="16"/>
      <c r="B51" s="38">
        <v>618</v>
      </c>
      <c r="C51" s="30" t="s">
        <v>106</v>
      </c>
      <c r="D51" s="18"/>
      <c r="E51" s="18"/>
      <c r="F51" s="31"/>
      <c r="G51" s="32"/>
    </row>
    <row r="52" spans="1:7" ht="4.5" customHeight="1">
      <c r="A52" s="16"/>
      <c r="B52" s="35"/>
      <c r="C52" s="36"/>
      <c r="D52" s="14"/>
      <c r="E52" s="14"/>
      <c r="F52" s="14"/>
      <c r="G52" s="63"/>
    </row>
    <row r="53" spans="1:7" ht="12.75">
      <c r="A53" s="16"/>
      <c r="B53" s="38">
        <v>6286</v>
      </c>
      <c r="C53" s="30" t="s">
        <v>113</v>
      </c>
      <c r="D53" s="18"/>
      <c r="E53" s="18"/>
      <c r="F53" s="18"/>
      <c r="G53" s="64"/>
    </row>
    <row r="54" spans="1:7" ht="12.75">
      <c r="A54" s="16"/>
      <c r="B54" s="38">
        <v>6288</v>
      </c>
      <c r="C54" s="30" t="s">
        <v>114</v>
      </c>
      <c r="D54" s="18"/>
      <c r="E54" s="18"/>
      <c r="F54" s="18"/>
      <c r="G54" s="32"/>
    </row>
    <row r="55" spans="1:7" ht="4.5" customHeight="1">
      <c r="A55" s="16"/>
      <c r="B55" s="35"/>
      <c r="C55" s="36"/>
      <c r="D55" s="14"/>
      <c r="E55" s="14"/>
      <c r="F55" s="14"/>
      <c r="G55" s="63"/>
    </row>
    <row r="56" spans="1:7" ht="12.75">
      <c r="A56" s="16"/>
      <c r="B56" s="38">
        <v>6523</v>
      </c>
      <c r="C56" s="30" t="s">
        <v>115</v>
      </c>
      <c r="D56" s="18"/>
      <c r="E56" s="18"/>
      <c r="F56" s="31"/>
      <c r="G56" s="32"/>
    </row>
    <row r="57" spans="1:7" ht="9" customHeight="1">
      <c r="A57" s="16"/>
      <c r="B57" s="65"/>
      <c r="C57" s="21"/>
      <c r="D57" s="23"/>
      <c r="E57" s="23"/>
      <c r="F57" s="23"/>
      <c r="G57" s="66"/>
    </row>
    <row r="58" spans="1:7" ht="12.75">
      <c r="A58" s="16"/>
      <c r="B58" s="67"/>
      <c r="C58" s="68"/>
      <c r="D58" s="69"/>
      <c r="E58" s="69"/>
      <c r="F58" s="70" t="s">
        <v>121</v>
      </c>
      <c r="G58" s="71">
        <f>SUM(G22:G56)</f>
        <v>0</v>
      </c>
    </row>
    <row r="59" spans="1:7" ht="12.75">
      <c r="A59" s="16"/>
      <c r="B59" s="38"/>
      <c r="C59" s="30"/>
      <c r="D59" s="18"/>
      <c r="E59" s="18"/>
      <c r="F59" s="18"/>
      <c r="G59" s="72"/>
    </row>
    <row r="60" spans="1:7" ht="12.75">
      <c r="A60" s="16"/>
      <c r="B60" s="73" t="s">
        <v>122</v>
      </c>
      <c r="C60" s="74"/>
      <c r="D60" s="75"/>
      <c r="E60" s="75"/>
      <c r="F60" s="75"/>
      <c r="G60" s="76"/>
    </row>
    <row r="61" spans="1:7" ht="12.75">
      <c r="A61" s="16"/>
      <c r="B61" s="38">
        <v>6811252</v>
      </c>
      <c r="C61" s="30" t="s">
        <v>125</v>
      </c>
      <c r="D61" s="18"/>
      <c r="E61" s="18"/>
      <c r="F61" s="31"/>
      <c r="G61" s="32"/>
    </row>
    <row r="62" spans="1:7" ht="4.5" customHeight="1">
      <c r="A62" s="16"/>
      <c r="B62" s="35"/>
      <c r="C62" s="36"/>
      <c r="D62" s="14"/>
      <c r="E62" s="14"/>
      <c r="F62" s="14"/>
      <c r="G62" s="63"/>
    </row>
    <row r="63" spans="1:7" ht="12.75">
      <c r="A63" s="16"/>
      <c r="B63" s="38">
        <v>6811288</v>
      </c>
      <c r="C63" s="30" t="s">
        <v>126</v>
      </c>
      <c r="D63" s="18"/>
      <c r="E63" s="18"/>
      <c r="F63" s="18"/>
      <c r="G63" s="32"/>
    </row>
    <row r="64" spans="1:7" ht="9" customHeight="1">
      <c r="A64" s="21"/>
      <c r="B64" s="65"/>
      <c r="C64" s="21"/>
      <c r="D64" s="23"/>
      <c r="E64" s="23"/>
      <c r="F64" s="23"/>
      <c r="G64" s="66"/>
    </row>
    <row r="65" spans="1:7" ht="12.75">
      <c r="A65" s="16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16"/>
      <c r="B66" s="82"/>
      <c r="C66" s="34"/>
      <c r="D66" s="83"/>
      <c r="E66" s="18"/>
      <c r="F66" s="18"/>
      <c r="G66" s="72"/>
    </row>
    <row r="67" spans="1:7" ht="16.5" thickBot="1" thickTop="1">
      <c r="A67" s="92"/>
      <c r="B67" s="431" t="s">
        <v>128</v>
      </c>
      <c r="C67" s="432"/>
      <c r="D67" s="432"/>
      <c r="E67" s="432"/>
      <c r="F67" s="433"/>
      <c r="G67" s="84">
        <f>G14+G19+G58+G65</f>
        <v>0</v>
      </c>
    </row>
    <row r="68" spans="1:7" ht="13.5" thickTop="1">
      <c r="A68" s="92"/>
      <c r="B68" s="85"/>
      <c r="C68" s="85"/>
      <c r="D68" s="85"/>
      <c r="E68" s="85"/>
      <c r="F68" s="85"/>
      <c r="G68" s="85"/>
    </row>
    <row r="69" spans="1:7" ht="12.75">
      <c r="A69" s="92"/>
      <c r="B69" s="86"/>
      <c r="C69" s="86"/>
      <c r="D69" s="86"/>
      <c r="E69" s="86"/>
      <c r="F69" s="86"/>
      <c r="G69" s="86"/>
    </row>
    <row r="70" spans="1:7" ht="12.75">
      <c r="A70" s="92"/>
      <c r="B70" s="20"/>
      <c r="C70" s="20"/>
      <c r="D70" s="20"/>
      <c r="E70" s="20"/>
      <c r="F70" s="20"/>
      <c r="G70" s="20"/>
    </row>
    <row r="71" spans="1:7" ht="12.75">
      <c r="A71" s="21"/>
      <c r="B71" s="86"/>
      <c r="C71" s="86"/>
      <c r="D71" s="86"/>
      <c r="E71" s="86"/>
      <c r="F71" s="310"/>
      <c r="G71" s="23"/>
    </row>
    <row r="72" spans="1:7" ht="12.75">
      <c r="A72" s="21"/>
      <c r="B72" s="86"/>
      <c r="C72" s="86"/>
      <c r="D72" s="86"/>
      <c r="E72" s="86"/>
      <c r="F72" s="310"/>
      <c r="G72" s="23"/>
    </row>
    <row r="73" spans="1:7" ht="12.75">
      <c r="A73" s="16"/>
      <c r="B73" s="85"/>
      <c r="C73" s="85"/>
      <c r="D73" s="85"/>
      <c r="E73" s="85"/>
      <c r="F73" s="85"/>
      <c r="G73" s="85"/>
    </row>
    <row r="74" spans="1:7" ht="12.75">
      <c r="A74" s="20"/>
      <c r="B74" s="298" t="s">
        <v>386</v>
      </c>
      <c r="C74" s="314"/>
      <c r="D74" s="314"/>
      <c r="E74" s="312"/>
      <c r="F74" s="89"/>
      <c r="G74" s="85"/>
    </row>
    <row r="75" spans="1:7" ht="3.75" customHeight="1">
      <c r="A75" s="16"/>
      <c r="B75" s="90"/>
      <c r="C75" s="91"/>
      <c r="D75" s="85"/>
      <c r="E75" s="89"/>
      <c r="F75" s="89"/>
      <c r="G75" s="85"/>
    </row>
    <row r="76" spans="1:7" ht="15.75" thickBot="1">
      <c r="A76" s="16"/>
      <c r="B76" s="414" t="s">
        <v>130</v>
      </c>
      <c r="C76" s="415"/>
      <c r="D76" s="415"/>
      <c r="E76" s="415"/>
      <c r="F76" s="415"/>
      <c r="G76" s="416"/>
    </row>
    <row r="77" spans="1:7" ht="3.75" customHeight="1" thickBot="1">
      <c r="A77" s="40"/>
      <c r="B77" s="18"/>
      <c r="C77" s="18"/>
      <c r="D77" s="18"/>
      <c r="E77" s="18"/>
      <c r="F77" s="18"/>
      <c r="G77" s="18"/>
    </row>
    <row r="78" spans="1:7" ht="13.5" thickTop="1">
      <c r="A78" s="16"/>
      <c r="B78" s="417" t="s">
        <v>131</v>
      </c>
      <c r="C78" s="418"/>
      <c r="D78" s="418"/>
      <c r="E78" s="418"/>
      <c r="F78" s="419"/>
      <c r="G78" s="423" t="s">
        <v>69</v>
      </c>
    </row>
    <row r="79" spans="1:7" ht="12.75">
      <c r="A79" s="21"/>
      <c r="B79" s="420"/>
      <c r="C79" s="421"/>
      <c r="D79" s="421"/>
      <c r="E79" s="421"/>
      <c r="F79" s="422"/>
      <c r="G79" s="424"/>
    </row>
    <row r="80" spans="1:7" ht="12.75">
      <c r="A80" s="21"/>
      <c r="B80" s="93"/>
      <c r="C80" s="94"/>
      <c r="D80" s="94"/>
      <c r="E80" s="94"/>
      <c r="F80" s="94"/>
      <c r="G80" s="95"/>
    </row>
    <row r="81" spans="1:7" ht="12.75">
      <c r="A81" s="105"/>
      <c r="B81" s="96" t="s">
        <v>132</v>
      </c>
      <c r="C81" s="97"/>
      <c r="D81" s="97"/>
      <c r="E81" s="97"/>
      <c r="F81" s="97"/>
      <c r="G81" s="98"/>
    </row>
    <row r="82" spans="1:7" ht="12.75">
      <c r="A82" s="21"/>
      <c r="B82" s="38">
        <v>609</v>
      </c>
      <c r="C82" s="58" t="s">
        <v>133</v>
      </c>
      <c r="D82" s="18"/>
      <c r="E82" s="18"/>
      <c r="F82" s="31"/>
      <c r="G82" s="99"/>
    </row>
    <row r="83" spans="1:7" ht="12.75">
      <c r="A83" s="21"/>
      <c r="B83" s="38">
        <v>619</v>
      </c>
      <c r="C83" s="58" t="s">
        <v>134</v>
      </c>
      <c r="D83" s="18"/>
      <c r="E83" s="18"/>
      <c r="F83" s="31"/>
      <c r="G83" s="99"/>
    </row>
    <row r="84" spans="1:7" ht="12.75">
      <c r="A84" s="16"/>
      <c r="B84" s="38">
        <v>629</v>
      </c>
      <c r="C84" s="58" t="s">
        <v>135</v>
      </c>
      <c r="D84" s="18"/>
      <c r="E84" s="18"/>
      <c r="F84" s="31"/>
      <c r="G84" s="99"/>
    </row>
    <row r="85" spans="1:7" ht="4.5" customHeight="1">
      <c r="A85" s="21"/>
      <c r="B85" s="35"/>
      <c r="C85" s="100"/>
      <c r="D85" s="14"/>
      <c r="E85" s="14"/>
      <c r="F85" s="14"/>
      <c r="G85" s="101"/>
    </row>
    <row r="86" spans="1:7" ht="12.75">
      <c r="A86" s="16"/>
      <c r="B86" s="38">
        <v>6319</v>
      </c>
      <c r="C86" s="58" t="s">
        <v>136</v>
      </c>
      <c r="D86" s="18"/>
      <c r="E86" s="18"/>
      <c r="F86" s="31"/>
      <c r="G86" s="99"/>
    </row>
    <row r="87" spans="1:7" ht="12.75">
      <c r="A87" s="16"/>
      <c r="B87" s="38">
        <v>6339</v>
      </c>
      <c r="C87" s="58" t="s">
        <v>137</v>
      </c>
      <c r="D87" s="18"/>
      <c r="E87" s="18"/>
      <c r="F87" s="31"/>
      <c r="G87" s="99"/>
    </row>
    <row r="88" spans="1:7" ht="12.75">
      <c r="A88" s="16"/>
      <c r="B88" s="38">
        <v>6419</v>
      </c>
      <c r="C88" s="58" t="s">
        <v>138</v>
      </c>
      <c r="D88" s="18"/>
      <c r="E88" s="18"/>
      <c r="F88" s="31"/>
      <c r="G88" s="99"/>
    </row>
    <row r="89" spans="1:7" ht="12.75">
      <c r="A89" s="16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16"/>
      <c r="B90" s="38">
        <v>64719</v>
      </c>
      <c r="C90" s="58" t="s">
        <v>142</v>
      </c>
      <c r="D90" s="18"/>
      <c r="E90" s="18"/>
      <c r="F90" s="31"/>
      <c r="G90" s="99"/>
    </row>
    <row r="91" spans="1:7" ht="12.75">
      <c r="A91" s="1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16"/>
      <c r="B92" s="35"/>
      <c r="C92" s="100"/>
      <c r="D92" s="14"/>
      <c r="E92" s="14"/>
      <c r="F92" s="14"/>
      <c r="G92" s="101"/>
    </row>
    <row r="93" spans="1:7" ht="12.75">
      <c r="A93" s="1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1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1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1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1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1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1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16"/>
      <c r="B100" s="65"/>
      <c r="C100" s="106"/>
      <c r="D100" s="23"/>
      <c r="E100" s="23"/>
      <c r="F100" s="23"/>
      <c r="G100" s="107"/>
    </row>
    <row r="101" spans="1:7" ht="12.75">
      <c r="A101" s="16"/>
      <c r="B101" s="108"/>
      <c r="C101" s="109"/>
      <c r="D101" s="110"/>
      <c r="E101" s="110"/>
      <c r="F101" s="111" t="s">
        <v>152</v>
      </c>
      <c r="G101" s="112">
        <f>SUM(G82:G99)</f>
        <v>0</v>
      </c>
    </row>
    <row r="102" spans="1:7" ht="12.75">
      <c r="A102" s="16"/>
      <c r="B102" s="38"/>
      <c r="C102" s="58"/>
      <c r="D102" s="18"/>
      <c r="E102" s="18"/>
      <c r="F102" s="18"/>
      <c r="G102" s="113"/>
    </row>
    <row r="103" spans="1:7" ht="12.75">
      <c r="A103" s="16"/>
      <c r="B103" s="114" t="s">
        <v>153</v>
      </c>
      <c r="C103" s="115"/>
      <c r="D103" s="115"/>
      <c r="E103" s="115"/>
      <c r="F103" s="115"/>
      <c r="G103" s="116"/>
    </row>
    <row r="104" spans="1:7" ht="12.75">
      <c r="A104" s="21"/>
      <c r="B104" s="117"/>
      <c r="C104" s="30" t="s">
        <v>387</v>
      </c>
      <c r="D104" s="18"/>
      <c r="E104" s="118"/>
      <c r="F104" s="18"/>
      <c r="G104" s="119"/>
    </row>
    <row r="105" spans="1:7" ht="9" customHeight="1">
      <c r="A105" s="16"/>
      <c r="B105" s="120"/>
      <c r="C105" s="21"/>
      <c r="D105" s="23"/>
      <c r="E105" s="121"/>
      <c r="F105" s="23"/>
      <c r="G105" s="122"/>
    </row>
    <row r="106" spans="1:7" ht="12.75">
      <c r="A106" s="21"/>
      <c r="B106" s="123"/>
      <c r="C106" s="124"/>
      <c r="D106" s="125"/>
      <c r="E106" s="125"/>
      <c r="F106" s="126"/>
      <c r="G106" s="127"/>
    </row>
    <row r="107" spans="1:7" ht="13.5" thickBot="1">
      <c r="A107" s="21"/>
      <c r="B107" s="128" t="s">
        <v>156</v>
      </c>
      <c r="C107" s="129"/>
      <c r="D107" s="129"/>
      <c r="E107" s="129"/>
      <c r="F107" s="129"/>
      <c r="G107" s="130"/>
    </row>
    <row r="108" spans="1:7" ht="13.5" thickTop="1">
      <c r="A108" s="21"/>
      <c r="B108" s="131"/>
      <c r="C108" s="18"/>
      <c r="D108" s="18"/>
      <c r="E108" s="18"/>
      <c r="F108" s="18"/>
      <c r="G108" s="132"/>
    </row>
    <row r="109" spans="1:7" ht="13.5" thickBot="1">
      <c r="A109" s="21"/>
      <c r="B109" s="131"/>
      <c r="C109" s="18"/>
      <c r="D109" s="18"/>
      <c r="E109" s="18"/>
      <c r="F109" s="18"/>
      <c r="G109" s="133"/>
    </row>
    <row r="110" spans="1:7" ht="15" thickBot="1">
      <c r="A110" s="21"/>
      <c r="B110" s="131"/>
      <c r="C110" s="18"/>
      <c r="D110" s="134" t="s">
        <v>157</v>
      </c>
      <c r="E110" s="18"/>
      <c r="F110" s="18"/>
      <c r="G110" s="135">
        <f>G67-G101</f>
        <v>0</v>
      </c>
    </row>
    <row r="111" spans="1:7" ht="12.75">
      <c r="A111" s="21"/>
      <c r="B111" s="131"/>
      <c r="C111" s="18"/>
      <c r="D111" s="136"/>
      <c r="E111" s="18"/>
      <c r="F111" s="18"/>
      <c r="G111" s="137"/>
    </row>
    <row r="112" spans="1:7" ht="12.75">
      <c r="A112" s="21"/>
      <c r="B112" s="131"/>
      <c r="C112" s="18"/>
      <c r="D112" s="136"/>
      <c r="E112" s="18"/>
      <c r="F112" s="118"/>
      <c r="G112" s="137"/>
    </row>
    <row r="113" spans="1:7" ht="13.5" thickBot="1">
      <c r="A113" s="21"/>
      <c r="B113" s="131"/>
      <c r="C113" s="18"/>
      <c r="D113" s="136"/>
      <c r="E113" s="18"/>
      <c r="F113" s="118" t="s">
        <v>403</v>
      </c>
      <c r="G113" s="137" t="s">
        <v>400</v>
      </c>
    </row>
    <row r="114" spans="1:7" ht="15" thickBot="1">
      <c r="A114" s="21"/>
      <c r="B114" s="131"/>
      <c r="C114" s="18"/>
      <c r="D114" s="134" t="s">
        <v>160</v>
      </c>
      <c r="E114" s="18"/>
      <c r="F114" s="167"/>
      <c r="G114" s="139"/>
    </row>
    <row r="115" spans="1:7" ht="13.5" thickBot="1">
      <c r="A115" s="21"/>
      <c r="B115" s="131"/>
      <c r="C115" s="18"/>
      <c r="D115" s="136"/>
      <c r="E115" s="18"/>
      <c r="F115" s="23"/>
      <c r="G115" s="140"/>
    </row>
    <row r="116" spans="1:7" ht="15.75" thickBot="1">
      <c r="A116" s="21"/>
      <c r="B116" s="131"/>
      <c r="C116" s="18"/>
      <c r="D116" s="141" t="s">
        <v>161</v>
      </c>
      <c r="E116" s="18"/>
      <c r="F116" s="168">
        <f>IF(F114=0,0,G110/F114)</f>
        <v>0</v>
      </c>
      <c r="G116" s="143">
        <f>IF(G114=0,0,G110/G114)</f>
        <v>0</v>
      </c>
    </row>
    <row r="117" spans="1:7" ht="15">
      <c r="A117" s="105"/>
      <c r="B117" s="131"/>
      <c r="C117" s="18"/>
      <c r="D117" s="136"/>
      <c r="E117" s="18"/>
      <c r="F117" s="18"/>
      <c r="G117" s="144"/>
    </row>
    <row r="118" spans="1:7" ht="13.5" thickBot="1">
      <c r="A118" s="21"/>
      <c r="B118" s="128"/>
      <c r="C118" s="129"/>
      <c r="D118" s="145"/>
      <c r="E118" s="129"/>
      <c r="F118" s="129"/>
      <c r="G118" s="146"/>
    </row>
    <row r="119" spans="1:7" ht="13.5" thickTop="1">
      <c r="A119" s="163"/>
      <c r="B119" s="148"/>
      <c r="C119" s="149"/>
      <c r="D119" s="149"/>
      <c r="E119" s="149"/>
      <c r="F119" s="149"/>
      <c r="G119" s="150"/>
    </row>
    <row r="120" spans="1:7" ht="12.75">
      <c r="A120" s="163"/>
      <c r="B120" s="148"/>
      <c r="C120" s="151" t="s">
        <v>162</v>
      </c>
      <c r="D120" s="149"/>
      <c r="E120" s="149"/>
      <c r="F120" s="149"/>
      <c r="G120" s="152"/>
    </row>
    <row r="121" spans="1:7" ht="12.75">
      <c r="A121" s="163"/>
      <c r="B121" s="153"/>
      <c r="C121" s="154"/>
      <c r="D121" s="154"/>
      <c r="E121" s="154"/>
      <c r="F121" s="154"/>
      <c r="G121" s="155"/>
    </row>
    <row r="122" spans="1:7" ht="12.75">
      <c r="A122" s="163"/>
      <c r="B122" s="156"/>
      <c r="C122" s="157"/>
      <c r="D122" s="157"/>
      <c r="E122" s="157"/>
      <c r="F122" s="157"/>
      <c r="G122" s="158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3.5" thickBot="1">
      <c r="A126" s="166"/>
      <c r="B126" s="160"/>
      <c r="C126" s="161"/>
      <c r="D126" s="161"/>
      <c r="E126" s="161"/>
      <c r="F126" s="161"/>
      <c r="G126" s="162"/>
    </row>
    <row r="127" spans="1:7" ht="13.5" thickTop="1">
      <c r="A127" s="166"/>
      <c r="B127" s="164"/>
      <c r="C127" s="164"/>
      <c r="D127" s="164"/>
      <c r="E127" s="164"/>
      <c r="F127" s="164"/>
      <c r="G127" s="164"/>
    </row>
    <row r="128" ht="12.75">
      <c r="A128" s="166"/>
    </row>
    <row r="129" ht="12.75">
      <c r="A129" s="166"/>
    </row>
    <row r="130" ht="12.75">
      <c r="A130" s="166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7:F67"/>
    <mergeCell ref="B76:G76"/>
    <mergeCell ref="B78:F79"/>
    <mergeCell ref="G78:G79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3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4"/>
  <sheetViews>
    <sheetView showGridLines="0" workbookViewId="0" topLeftCell="A1">
      <pane ySplit="6" topLeftCell="BM98" activePane="bottomLeft" state="frozen"/>
      <selection pane="topLeft" activeCell="A7" sqref="A7"/>
      <selection pane="bottomLeft" activeCell="I107" sqref="I107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69"/>
      <c r="B1" s="170" t="s">
        <v>382</v>
      </c>
      <c r="C1" s="315" t="s">
        <v>381</v>
      </c>
      <c r="D1" s="316"/>
      <c r="E1" s="317"/>
      <c r="F1" s="412">
        <f>+0!D9</f>
        <v>0</v>
      </c>
      <c r="G1" s="413"/>
    </row>
    <row r="2" spans="1:7" ht="9" customHeight="1" thickBot="1">
      <c r="A2" s="173"/>
      <c r="B2" s="174">
        <f>SUBSTITUTE(B1,".","")*1</f>
        <v>931172</v>
      </c>
      <c r="C2" s="149"/>
      <c r="D2" s="149"/>
      <c r="E2" s="175"/>
      <c r="F2" s="175"/>
      <c r="G2" s="149"/>
    </row>
    <row r="3" spans="1:11" ht="15.75" thickBot="1">
      <c r="A3" s="173"/>
      <c r="B3" s="434" t="s">
        <v>67</v>
      </c>
      <c r="C3" s="435"/>
      <c r="D3" s="435"/>
      <c r="E3" s="435"/>
      <c r="F3" s="435"/>
      <c r="G3" s="436"/>
      <c r="J3" s="425" t="s">
        <v>440</v>
      </c>
      <c r="K3" s="426"/>
    </row>
    <row r="4" spans="1:11" ht="3.75" customHeight="1" thickBot="1">
      <c r="A4" s="176"/>
      <c r="B4" s="149"/>
      <c r="C4" s="149"/>
      <c r="D4" s="149"/>
      <c r="E4" s="149"/>
      <c r="F4" s="149"/>
      <c r="G4" s="149"/>
      <c r="J4" s="427"/>
      <c r="K4" s="428"/>
    </row>
    <row r="5" spans="1:11" ht="14.25" thickBot="1" thickTop="1">
      <c r="A5" s="173"/>
      <c r="B5" s="437" t="s">
        <v>68</v>
      </c>
      <c r="C5" s="438"/>
      <c r="D5" s="438"/>
      <c r="E5" s="438"/>
      <c r="F5" s="439"/>
      <c r="G5" s="443" t="s">
        <v>69</v>
      </c>
      <c r="J5" s="429"/>
      <c r="K5" s="430"/>
    </row>
    <row r="6" spans="1:7" ht="12.75">
      <c r="A6" s="173"/>
      <c r="B6" s="440"/>
      <c r="C6" s="441"/>
      <c r="D6" s="441"/>
      <c r="E6" s="441"/>
      <c r="F6" s="442"/>
      <c r="G6" s="444"/>
    </row>
    <row r="7" spans="2:7" ht="12.75">
      <c r="B7" s="177"/>
      <c r="C7" s="171"/>
      <c r="D7" s="171"/>
      <c r="E7" s="171"/>
      <c r="F7" s="171"/>
      <c r="G7" s="178"/>
    </row>
    <row r="8" spans="1:7" ht="12.75">
      <c r="A8" s="173"/>
      <c r="B8" s="179" t="s">
        <v>70</v>
      </c>
      <c r="C8" s="180"/>
      <c r="D8" s="181"/>
      <c r="E8" s="181"/>
      <c r="F8" s="181"/>
      <c r="G8" s="182"/>
    </row>
    <row r="9" spans="1:7" ht="12.75">
      <c r="A9" s="173"/>
      <c r="B9" s="183" t="s">
        <v>71</v>
      </c>
      <c r="C9" s="184" t="s">
        <v>72</v>
      </c>
      <c r="D9" s="149"/>
      <c r="E9" s="149"/>
      <c r="F9" s="185"/>
      <c r="G9" s="32"/>
    </row>
    <row r="10" spans="1:7" ht="12.75">
      <c r="A10" s="173"/>
      <c r="B10" s="183" t="s">
        <v>75</v>
      </c>
      <c r="C10" s="187" t="s">
        <v>76</v>
      </c>
      <c r="D10" s="149"/>
      <c r="E10" s="149"/>
      <c r="F10" s="185"/>
      <c r="G10" s="32"/>
    </row>
    <row r="11" spans="1:7" ht="4.5" customHeight="1">
      <c r="A11" s="173"/>
      <c r="B11" s="188"/>
      <c r="C11" s="189"/>
      <c r="D11" s="190"/>
      <c r="E11" s="190"/>
      <c r="F11" s="190"/>
      <c r="G11" s="191"/>
    </row>
    <row r="12" spans="1:7" ht="12.75">
      <c r="A12" s="173"/>
      <c r="B12" s="192">
        <v>621</v>
      </c>
      <c r="C12" s="184" t="s">
        <v>77</v>
      </c>
      <c r="D12" s="149"/>
      <c r="E12" s="149"/>
      <c r="F12" s="185"/>
      <c r="G12" s="32"/>
    </row>
    <row r="13" spans="2:7" ht="9" customHeight="1">
      <c r="B13" s="193"/>
      <c r="C13" s="194"/>
      <c r="D13" s="171"/>
      <c r="E13" s="171"/>
      <c r="F13" s="171"/>
      <c r="G13" s="195"/>
    </row>
    <row r="14" spans="1:7" ht="12.75">
      <c r="A14" s="173"/>
      <c r="B14" s="196"/>
      <c r="C14" s="197"/>
      <c r="D14" s="198"/>
      <c r="E14" s="198"/>
      <c r="F14" s="199" t="s">
        <v>78</v>
      </c>
      <c r="G14" s="200">
        <f>SUM(G9:G12)</f>
        <v>0</v>
      </c>
    </row>
    <row r="15" spans="2:7" ht="12.75">
      <c r="B15" s="177"/>
      <c r="C15" s="171"/>
      <c r="D15" s="171"/>
      <c r="E15" s="171"/>
      <c r="F15" s="171"/>
      <c r="G15" s="201"/>
    </row>
    <row r="16" spans="1:7" ht="12.75">
      <c r="A16" s="173"/>
      <c r="B16" s="202" t="s">
        <v>79</v>
      </c>
      <c r="C16" s="203"/>
      <c r="D16" s="203"/>
      <c r="E16" s="203"/>
      <c r="F16" s="203"/>
      <c r="G16" s="204"/>
    </row>
    <row r="17" spans="1:7" ht="12.75">
      <c r="A17" s="173"/>
      <c r="B17" s="192">
        <v>613153</v>
      </c>
      <c r="C17" s="184" t="s">
        <v>339</v>
      </c>
      <c r="D17" s="149"/>
      <c r="E17" s="149"/>
      <c r="F17" s="149"/>
      <c r="G17" s="32"/>
    </row>
    <row r="18" spans="1:7" ht="9" customHeight="1">
      <c r="A18" s="173"/>
      <c r="B18" s="192"/>
      <c r="C18" s="184"/>
      <c r="D18" s="149"/>
      <c r="E18" s="149"/>
      <c r="F18" s="206"/>
      <c r="G18" s="205"/>
    </row>
    <row r="19" spans="1:7" ht="12.75">
      <c r="A19" s="173"/>
      <c r="B19" s="207"/>
      <c r="C19" s="208"/>
      <c r="D19" s="209"/>
      <c r="E19" s="209"/>
      <c r="F19" s="210" t="s">
        <v>292</v>
      </c>
      <c r="G19" s="318">
        <f>SUM(G17)</f>
        <v>0</v>
      </c>
    </row>
    <row r="20" spans="1:7" ht="12.75">
      <c r="A20" s="173"/>
      <c r="B20" s="192"/>
      <c r="C20" s="212"/>
      <c r="D20" s="149"/>
      <c r="E20" s="149"/>
      <c r="F20" s="149"/>
      <c r="G20" s="213"/>
    </row>
    <row r="21" spans="1:7" ht="12.75">
      <c r="A21" s="173"/>
      <c r="B21" s="214" t="s">
        <v>81</v>
      </c>
      <c r="C21" s="215"/>
      <c r="D21" s="216"/>
      <c r="E21" s="216"/>
      <c r="F21" s="216"/>
      <c r="G21" s="217"/>
    </row>
    <row r="22" spans="1:7" ht="12.75">
      <c r="A22" s="173"/>
      <c r="B22" s="192">
        <v>6012</v>
      </c>
      <c r="C22" s="184" t="s">
        <v>82</v>
      </c>
      <c r="D22" s="149"/>
      <c r="E22" s="149"/>
      <c r="F22" s="149"/>
      <c r="G22" s="32"/>
    </row>
    <row r="23" spans="1:7" ht="4.5" customHeight="1">
      <c r="A23" s="173"/>
      <c r="B23" s="188"/>
      <c r="C23" s="189"/>
      <c r="D23" s="190"/>
      <c r="E23" s="190"/>
      <c r="F23" s="190"/>
      <c r="G23" s="218"/>
    </row>
    <row r="24" spans="1:7" ht="12.75">
      <c r="A24" s="173"/>
      <c r="B24" s="192">
        <v>60261</v>
      </c>
      <c r="C24" s="184" t="s">
        <v>225</v>
      </c>
      <c r="D24" s="149"/>
      <c r="E24" s="149"/>
      <c r="F24" s="185"/>
      <c r="G24" s="32"/>
    </row>
    <row r="25" spans="1:7" ht="12.75">
      <c r="A25" s="173"/>
      <c r="B25" s="192">
        <v>60262</v>
      </c>
      <c r="C25" s="184" t="s">
        <v>83</v>
      </c>
      <c r="D25" s="149"/>
      <c r="E25" s="149"/>
      <c r="F25" s="185"/>
      <c r="G25" s="32"/>
    </row>
    <row r="26" spans="1:7" ht="12.75">
      <c r="A26" s="173"/>
      <c r="B26" s="192">
        <v>602661</v>
      </c>
      <c r="C26" s="184" t="s">
        <v>468</v>
      </c>
      <c r="D26" s="149"/>
      <c r="E26" s="149"/>
      <c r="F26" s="149"/>
      <c r="G26" s="32"/>
    </row>
    <row r="27" spans="1:7" ht="12.75">
      <c r="A27" s="173"/>
      <c r="B27" s="192">
        <v>602662</v>
      </c>
      <c r="C27" s="184" t="s">
        <v>84</v>
      </c>
      <c r="D27" s="149"/>
      <c r="E27" s="149"/>
      <c r="F27" s="185"/>
      <c r="G27" s="32"/>
    </row>
    <row r="28" spans="1:7" ht="12.75">
      <c r="A28" s="173"/>
      <c r="B28" s="192">
        <v>602664</v>
      </c>
      <c r="C28" s="184" t="s">
        <v>262</v>
      </c>
      <c r="D28" s="149"/>
      <c r="E28" s="149"/>
      <c r="F28" s="149"/>
      <c r="G28" s="32"/>
    </row>
    <row r="29" spans="1:7" ht="12.75">
      <c r="A29" s="173"/>
      <c r="B29" s="192">
        <v>602668</v>
      </c>
      <c r="C29" s="184" t="s">
        <v>85</v>
      </c>
      <c r="D29" s="149"/>
      <c r="E29" s="149"/>
      <c r="F29" s="185"/>
      <c r="G29" s="32"/>
    </row>
    <row r="30" spans="1:7" ht="12.75">
      <c r="A30" s="173"/>
      <c r="B30" s="192">
        <v>60268</v>
      </c>
      <c r="C30" s="184" t="s">
        <v>86</v>
      </c>
      <c r="D30" s="149"/>
      <c r="E30" s="149"/>
      <c r="F30" s="185"/>
      <c r="G30" s="32"/>
    </row>
    <row r="31" spans="1:7" ht="12.75">
      <c r="A31" s="173"/>
      <c r="B31" s="192">
        <v>6028</v>
      </c>
      <c r="C31" s="184" t="s">
        <v>87</v>
      </c>
      <c r="D31" s="149"/>
      <c r="E31" s="149"/>
      <c r="F31" s="149"/>
      <c r="G31" s="32"/>
    </row>
    <row r="32" spans="1:7" ht="4.5" customHeight="1">
      <c r="A32" s="173"/>
      <c r="B32" s="188"/>
      <c r="C32" s="189"/>
      <c r="D32" s="190"/>
      <c r="E32" s="190"/>
      <c r="F32" s="190"/>
      <c r="G32" s="218"/>
    </row>
    <row r="33" spans="1:7" ht="12.75">
      <c r="A33" s="173"/>
      <c r="B33" s="192">
        <v>60621</v>
      </c>
      <c r="C33" s="184" t="s">
        <v>225</v>
      </c>
      <c r="D33" s="149"/>
      <c r="E33" s="149"/>
      <c r="F33" s="149"/>
      <c r="G33" s="64"/>
    </row>
    <row r="34" spans="1:7" ht="12.75">
      <c r="A34" s="173"/>
      <c r="B34" s="192">
        <v>60622</v>
      </c>
      <c r="C34" s="184" t="s">
        <v>88</v>
      </c>
      <c r="D34" s="149"/>
      <c r="E34" s="149"/>
      <c r="F34" s="149"/>
      <c r="G34" s="64"/>
    </row>
    <row r="35" spans="1:7" s="2" customFormat="1" ht="12.75">
      <c r="A35" s="16"/>
      <c r="B35" s="38">
        <v>606261</v>
      </c>
      <c r="C35" s="30" t="s">
        <v>466</v>
      </c>
      <c r="D35" s="18"/>
      <c r="E35" s="18"/>
      <c r="F35" s="18"/>
      <c r="G35" s="64"/>
    </row>
    <row r="36" spans="1:7" ht="12.75">
      <c r="A36" s="173"/>
      <c r="B36" s="192">
        <v>606262</v>
      </c>
      <c r="C36" s="184" t="s">
        <v>89</v>
      </c>
      <c r="D36" s="149"/>
      <c r="E36" s="149"/>
      <c r="F36" s="149"/>
      <c r="G36" s="64"/>
    </row>
    <row r="37" spans="1:7" ht="12.75">
      <c r="A37" s="173"/>
      <c r="B37" s="192">
        <v>606268</v>
      </c>
      <c r="C37" s="184" t="s">
        <v>90</v>
      </c>
      <c r="D37" s="149"/>
      <c r="E37" s="149"/>
      <c r="F37" s="149"/>
      <c r="G37" s="64"/>
    </row>
    <row r="38" spans="1:7" ht="12.75">
      <c r="A38" s="173"/>
      <c r="B38" s="192">
        <v>6068</v>
      </c>
      <c r="C38" s="184" t="s">
        <v>91</v>
      </c>
      <c r="D38" s="149"/>
      <c r="E38" s="149"/>
      <c r="F38" s="149"/>
      <c r="G38" s="32"/>
    </row>
    <row r="39" spans="1:7" ht="4.5" customHeight="1">
      <c r="A39" s="173"/>
      <c r="B39" s="188"/>
      <c r="C39" s="189"/>
      <c r="D39" s="190"/>
      <c r="E39" s="190"/>
      <c r="F39" s="190"/>
      <c r="G39" s="218"/>
    </row>
    <row r="40" spans="1:7" ht="12.75">
      <c r="A40" s="173"/>
      <c r="B40" s="192">
        <v>6072</v>
      </c>
      <c r="C40" s="184" t="s">
        <v>92</v>
      </c>
      <c r="D40" s="149"/>
      <c r="E40" s="149"/>
      <c r="F40" s="149"/>
      <c r="G40" s="32"/>
    </row>
    <row r="41" spans="1:7" ht="4.5" customHeight="1">
      <c r="A41" s="173"/>
      <c r="B41" s="188"/>
      <c r="C41" s="189"/>
      <c r="D41" s="190"/>
      <c r="E41" s="190"/>
      <c r="F41" s="190"/>
      <c r="G41" s="218"/>
    </row>
    <row r="42" spans="1:7" ht="12.75">
      <c r="A42" s="173"/>
      <c r="B42" s="192">
        <v>61228</v>
      </c>
      <c r="C42" s="184" t="s">
        <v>93</v>
      </c>
      <c r="D42" s="149"/>
      <c r="E42" s="149"/>
      <c r="F42" s="185"/>
      <c r="G42" s="32"/>
    </row>
    <row r="43" spans="1:7" ht="12.75">
      <c r="A43" s="173"/>
      <c r="B43" s="192">
        <v>61231</v>
      </c>
      <c r="C43" s="184" t="s">
        <v>94</v>
      </c>
      <c r="D43" s="149"/>
      <c r="E43" s="149"/>
      <c r="F43" s="185"/>
      <c r="G43" s="32"/>
    </row>
    <row r="44" spans="1:7" ht="4.5" customHeight="1">
      <c r="A44" s="173"/>
      <c r="B44" s="188"/>
      <c r="C44" s="189"/>
      <c r="D44" s="190"/>
      <c r="E44" s="190"/>
      <c r="F44" s="190"/>
      <c r="G44" s="218"/>
    </row>
    <row r="45" spans="1:7" ht="12.75">
      <c r="A45" s="173"/>
      <c r="B45" s="192">
        <v>613252</v>
      </c>
      <c r="C45" s="184" t="s">
        <v>95</v>
      </c>
      <c r="D45" s="149"/>
      <c r="E45" s="149"/>
      <c r="F45" s="149"/>
      <c r="G45" s="32"/>
    </row>
    <row r="46" spans="1:7" ht="12.75">
      <c r="A46" s="173"/>
      <c r="B46" s="192">
        <v>613253</v>
      </c>
      <c r="C46" s="184" t="s">
        <v>340</v>
      </c>
      <c r="D46" s="149"/>
      <c r="E46" s="149"/>
      <c r="F46" s="149"/>
      <c r="G46" s="32"/>
    </row>
    <row r="47" spans="1:7" ht="12.75">
      <c r="A47" s="173"/>
      <c r="B47" s="192">
        <v>613258</v>
      </c>
      <c r="C47" s="184" t="s">
        <v>96</v>
      </c>
      <c r="D47" s="149"/>
      <c r="E47" s="149"/>
      <c r="F47" s="149"/>
      <c r="G47" s="32"/>
    </row>
    <row r="48" spans="1:7" ht="4.5" customHeight="1">
      <c r="A48" s="173"/>
      <c r="B48" s="188"/>
      <c r="C48" s="189"/>
      <c r="D48" s="190"/>
      <c r="E48" s="190"/>
      <c r="F48" s="190"/>
      <c r="G48" s="218"/>
    </row>
    <row r="49" spans="1:7" ht="12.75">
      <c r="A49" s="173"/>
      <c r="B49" s="192">
        <v>615251</v>
      </c>
      <c r="C49" s="184" t="s">
        <v>97</v>
      </c>
      <c r="D49" s="149"/>
      <c r="E49" s="149"/>
      <c r="F49" s="149"/>
      <c r="G49" s="32"/>
    </row>
    <row r="50" spans="1:7" ht="12.75">
      <c r="A50" s="173"/>
      <c r="B50" s="192">
        <v>615258</v>
      </c>
      <c r="C50" s="184" t="s">
        <v>98</v>
      </c>
      <c r="D50" s="149"/>
      <c r="E50" s="149"/>
      <c r="F50" s="149"/>
      <c r="G50" s="32"/>
    </row>
    <row r="51" spans="1:7" ht="12.75">
      <c r="A51" s="173"/>
      <c r="B51" s="192">
        <v>615268</v>
      </c>
      <c r="C51" s="184" t="s">
        <v>99</v>
      </c>
      <c r="D51" s="149"/>
      <c r="E51" s="149"/>
      <c r="F51" s="149"/>
      <c r="G51" s="32"/>
    </row>
    <row r="52" spans="1:7" ht="4.5" customHeight="1">
      <c r="A52" s="173"/>
      <c r="B52" s="188"/>
      <c r="C52" s="189"/>
      <c r="D52" s="190"/>
      <c r="E52" s="190"/>
      <c r="F52" s="190"/>
      <c r="G52" s="218"/>
    </row>
    <row r="53" spans="1:7" ht="12.75">
      <c r="A53" s="173"/>
      <c r="B53" s="192">
        <v>6163</v>
      </c>
      <c r="C53" s="184" t="s">
        <v>278</v>
      </c>
      <c r="D53" s="149"/>
      <c r="E53" s="149"/>
      <c r="F53" s="185"/>
      <c r="G53" s="32"/>
    </row>
    <row r="54" spans="1:7" ht="4.5" customHeight="1">
      <c r="A54" s="173"/>
      <c r="B54" s="188"/>
      <c r="C54" s="189"/>
      <c r="D54" s="190"/>
      <c r="E54" s="190"/>
      <c r="F54" s="190"/>
      <c r="G54" s="218"/>
    </row>
    <row r="55" spans="1:7" ht="12.75">
      <c r="A55" s="173"/>
      <c r="B55" s="192">
        <v>618</v>
      </c>
      <c r="C55" s="184" t="s">
        <v>106</v>
      </c>
      <c r="D55" s="149"/>
      <c r="E55" s="149"/>
      <c r="F55" s="185"/>
      <c r="G55" s="32"/>
    </row>
    <row r="56" spans="1:7" ht="4.5" customHeight="1">
      <c r="A56" s="173"/>
      <c r="B56" s="188"/>
      <c r="C56" s="189"/>
      <c r="D56" s="190"/>
      <c r="E56" s="190"/>
      <c r="F56" s="190"/>
      <c r="G56" s="218"/>
    </row>
    <row r="57" spans="1:7" ht="12.75">
      <c r="A57" s="173"/>
      <c r="B57" s="192">
        <v>6243</v>
      </c>
      <c r="C57" s="184" t="s">
        <v>228</v>
      </c>
      <c r="D57" s="149"/>
      <c r="E57" s="149"/>
      <c r="F57" s="185"/>
      <c r="G57" s="32"/>
    </row>
    <row r="58" spans="1:7" ht="12.75">
      <c r="A58" s="173"/>
      <c r="B58" s="192">
        <v>6245</v>
      </c>
      <c r="C58" s="184" t="s">
        <v>193</v>
      </c>
      <c r="D58" s="149"/>
      <c r="E58" s="149"/>
      <c r="F58" s="149"/>
      <c r="G58" s="32"/>
    </row>
    <row r="59" spans="1:7" ht="4.5" customHeight="1">
      <c r="A59" s="173"/>
      <c r="B59" s="188"/>
      <c r="C59" s="189"/>
      <c r="D59" s="190"/>
      <c r="E59" s="190"/>
      <c r="F59" s="190"/>
      <c r="G59" s="218"/>
    </row>
    <row r="60" spans="1:7" ht="12.75">
      <c r="A60" s="173"/>
      <c r="B60" s="192">
        <v>6286</v>
      </c>
      <c r="C60" s="184" t="s">
        <v>113</v>
      </c>
      <c r="D60" s="149"/>
      <c r="E60" s="149"/>
      <c r="F60" s="149"/>
      <c r="G60" s="64"/>
    </row>
    <row r="61" spans="1:7" ht="12.75">
      <c r="A61" s="173"/>
      <c r="B61" s="192">
        <v>6288</v>
      </c>
      <c r="C61" s="184" t="s">
        <v>114</v>
      </c>
      <c r="D61" s="149"/>
      <c r="E61" s="149"/>
      <c r="F61" s="149"/>
      <c r="G61" s="32"/>
    </row>
    <row r="62" spans="1:7" ht="4.5" customHeight="1">
      <c r="A62" s="173"/>
      <c r="B62" s="188"/>
      <c r="C62" s="189"/>
      <c r="D62" s="190"/>
      <c r="E62" s="190"/>
      <c r="F62" s="190"/>
      <c r="G62" s="218"/>
    </row>
    <row r="63" spans="1:7" ht="12.75">
      <c r="A63" s="173"/>
      <c r="B63" s="192">
        <v>6523</v>
      </c>
      <c r="C63" s="184" t="s">
        <v>115</v>
      </c>
      <c r="D63" s="149"/>
      <c r="E63" s="149"/>
      <c r="F63" s="185"/>
      <c r="G63" s="32"/>
    </row>
    <row r="64" spans="1:7" ht="9" customHeight="1">
      <c r="A64" s="173"/>
      <c r="B64" s="219"/>
      <c r="C64" s="147"/>
      <c r="D64" s="171"/>
      <c r="E64" s="171"/>
      <c r="F64" s="171"/>
      <c r="G64" s="220"/>
    </row>
    <row r="65" spans="1:7" ht="12.75">
      <c r="A65" s="173"/>
      <c r="B65" s="221"/>
      <c r="C65" s="222"/>
      <c r="D65" s="223"/>
      <c r="E65" s="223"/>
      <c r="F65" s="224" t="s">
        <v>121</v>
      </c>
      <c r="G65" s="225">
        <f>SUM(G22:G63)</f>
        <v>0</v>
      </c>
    </row>
    <row r="66" spans="1:7" ht="12.75">
      <c r="A66" s="173"/>
      <c r="B66" s="192"/>
      <c r="C66" s="184"/>
      <c r="D66" s="149"/>
      <c r="E66" s="149"/>
      <c r="F66" s="149"/>
      <c r="G66" s="226"/>
    </row>
    <row r="67" spans="1:7" ht="12.75">
      <c r="A67" s="173"/>
      <c r="B67" s="227" t="s">
        <v>122</v>
      </c>
      <c r="C67" s="228"/>
      <c r="D67" s="229"/>
      <c r="E67" s="229"/>
      <c r="F67" s="229"/>
      <c r="G67" s="230"/>
    </row>
    <row r="68" spans="2:7" ht="12.75">
      <c r="B68" s="192">
        <v>6811252</v>
      </c>
      <c r="C68" s="184" t="s">
        <v>125</v>
      </c>
      <c r="D68" s="149"/>
      <c r="E68" s="149"/>
      <c r="F68" s="185"/>
      <c r="G68" s="32"/>
    </row>
    <row r="69" spans="1:7" ht="4.5" customHeight="1">
      <c r="A69" s="173"/>
      <c r="B69" s="188"/>
      <c r="C69" s="189"/>
      <c r="D69" s="190"/>
      <c r="E69" s="190"/>
      <c r="F69" s="190"/>
      <c r="G69" s="218"/>
    </row>
    <row r="70" spans="1:7" ht="12.75">
      <c r="A70" s="173"/>
      <c r="B70" s="192">
        <v>6811282</v>
      </c>
      <c r="C70" s="184" t="s">
        <v>240</v>
      </c>
      <c r="D70" s="149"/>
      <c r="E70" s="149"/>
      <c r="F70" s="149"/>
      <c r="G70" s="32"/>
    </row>
    <row r="71" spans="1:7" ht="12.75">
      <c r="A71" s="173"/>
      <c r="B71" s="192">
        <v>6811288</v>
      </c>
      <c r="C71" s="184" t="s">
        <v>126</v>
      </c>
      <c r="D71" s="149"/>
      <c r="E71" s="149"/>
      <c r="F71" s="149"/>
      <c r="G71" s="32"/>
    </row>
    <row r="72" spans="1:7" ht="9" customHeight="1">
      <c r="A72" s="173"/>
      <c r="B72" s="219"/>
      <c r="C72" s="147"/>
      <c r="D72" s="171"/>
      <c r="E72" s="171"/>
      <c r="F72" s="171"/>
      <c r="G72" s="220"/>
    </row>
    <row r="73" spans="1:7" ht="12.75">
      <c r="A73" s="166"/>
      <c r="B73" s="231"/>
      <c r="C73" s="232"/>
      <c r="D73" s="233"/>
      <c r="E73" s="233"/>
      <c r="F73" s="234" t="s">
        <v>127</v>
      </c>
      <c r="G73" s="235">
        <f>SUM(G68:G71)</f>
        <v>0</v>
      </c>
    </row>
    <row r="74" spans="1:7" ht="13.5" thickBot="1">
      <c r="A74" s="166"/>
      <c r="B74" s="236"/>
      <c r="C74" s="187"/>
      <c r="D74" s="237"/>
      <c r="E74" s="149"/>
      <c r="F74" s="149"/>
      <c r="G74" s="226"/>
    </row>
    <row r="75" spans="1:7" ht="16.5" thickBot="1" thickTop="1">
      <c r="A75" s="166"/>
      <c r="B75" s="445" t="s">
        <v>128</v>
      </c>
      <c r="C75" s="446"/>
      <c r="D75" s="446"/>
      <c r="E75" s="446"/>
      <c r="F75" s="447"/>
      <c r="G75" s="238">
        <f>G14+G19+G65+G73</f>
        <v>0</v>
      </c>
    </row>
    <row r="76" spans="1:7" ht="13.5" thickTop="1">
      <c r="A76" s="166"/>
      <c r="B76" s="239"/>
      <c r="C76" s="239"/>
      <c r="D76" s="239"/>
      <c r="E76" s="239"/>
      <c r="F76" s="239"/>
      <c r="G76" s="239"/>
    </row>
    <row r="77" spans="2:7" ht="12.75">
      <c r="B77" s="240"/>
      <c r="C77" s="240"/>
      <c r="D77" s="240"/>
      <c r="E77" s="240"/>
      <c r="F77" s="240"/>
      <c r="G77" s="240"/>
    </row>
    <row r="78" spans="1:7" ht="12.75">
      <c r="A78" s="173"/>
      <c r="B78" s="176"/>
      <c r="C78" s="176"/>
      <c r="D78" s="176"/>
      <c r="E78" s="176"/>
      <c r="F78" s="176"/>
      <c r="G78" s="176"/>
    </row>
    <row r="79" spans="1:7" ht="12.75">
      <c r="A79" s="173"/>
      <c r="B79" s="239"/>
      <c r="C79" s="239"/>
      <c r="D79" s="239"/>
      <c r="E79" s="239"/>
      <c r="F79" s="239"/>
      <c r="G79" s="239"/>
    </row>
    <row r="80" spans="1:7" ht="12.75">
      <c r="A80" s="173"/>
      <c r="B80" s="315" t="s">
        <v>383</v>
      </c>
      <c r="C80" s="319"/>
      <c r="D80" s="319"/>
      <c r="E80" s="320"/>
      <c r="F80" s="243"/>
      <c r="G80" s="239"/>
    </row>
    <row r="81" spans="1:7" ht="3.75" customHeight="1">
      <c r="A81" s="194"/>
      <c r="B81" s="244"/>
      <c r="C81" s="245"/>
      <c r="D81" s="239"/>
      <c r="E81" s="243"/>
      <c r="F81" s="243"/>
      <c r="G81" s="239"/>
    </row>
    <row r="82" spans="1:7" ht="15.75" thickBot="1">
      <c r="A82" s="173"/>
      <c r="B82" s="434" t="s">
        <v>130</v>
      </c>
      <c r="C82" s="435"/>
      <c r="D82" s="435"/>
      <c r="E82" s="435"/>
      <c r="F82" s="435"/>
      <c r="G82" s="436"/>
    </row>
    <row r="83" spans="2:7" ht="3.75" customHeight="1" thickBot="1">
      <c r="B83" s="149"/>
      <c r="C83" s="149"/>
      <c r="D83" s="149"/>
      <c r="E83" s="149"/>
      <c r="F83" s="149"/>
      <c r="G83" s="149"/>
    </row>
    <row r="84" spans="2:7" ht="13.5" thickTop="1">
      <c r="B84" s="437" t="s">
        <v>131</v>
      </c>
      <c r="C84" s="438"/>
      <c r="D84" s="438"/>
      <c r="E84" s="438"/>
      <c r="F84" s="439"/>
      <c r="G84" s="443" t="s">
        <v>69</v>
      </c>
    </row>
    <row r="85" spans="1:7" ht="12.75">
      <c r="A85" s="159"/>
      <c r="B85" s="440"/>
      <c r="C85" s="441"/>
      <c r="D85" s="441"/>
      <c r="E85" s="441"/>
      <c r="F85" s="442"/>
      <c r="G85" s="444"/>
    </row>
    <row r="86" spans="2:7" ht="12.75">
      <c r="B86" s="246"/>
      <c r="C86" s="247"/>
      <c r="D86" s="247"/>
      <c r="E86" s="247"/>
      <c r="F86" s="247"/>
      <c r="G86" s="248"/>
    </row>
    <row r="87" spans="2:7" ht="12.75">
      <c r="B87" s="249" t="s">
        <v>132</v>
      </c>
      <c r="C87" s="250"/>
      <c r="D87" s="250"/>
      <c r="E87" s="250"/>
      <c r="F87" s="250"/>
      <c r="G87" s="251"/>
    </row>
    <row r="88" spans="1:7" ht="12.75">
      <c r="A88" s="173"/>
      <c r="B88" s="192">
        <v>609</v>
      </c>
      <c r="C88" s="212" t="s">
        <v>133</v>
      </c>
      <c r="D88" s="149"/>
      <c r="E88" s="149"/>
      <c r="F88" s="185"/>
      <c r="G88" s="99"/>
    </row>
    <row r="89" spans="2:7" ht="12.75">
      <c r="B89" s="192">
        <v>619</v>
      </c>
      <c r="C89" s="212" t="s">
        <v>134</v>
      </c>
      <c r="D89" s="149"/>
      <c r="E89" s="149"/>
      <c r="F89" s="185"/>
      <c r="G89" s="99"/>
    </row>
    <row r="90" spans="1:7" ht="12.75">
      <c r="A90" s="173"/>
      <c r="B90" s="192">
        <v>629</v>
      </c>
      <c r="C90" s="212" t="s">
        <v>135</v>
      </c>
      <c r="D90" s="149"/>
      <c r="E90" s="149"/>
      <c r="F90" s="185"/>
      <c r="G90" s="99"/>
    </row>
    <row r="91" spans="1:7" ht="4.5" customHeight="1">
      <c r="A91" s="173"/>
      <c r="B91" s="188"/>
      <c r="C91" s="252"/>
      <c r="D91" s="190"/>
      <c r="E91" s="190"/>
      <c r="F91" s="190"/>
      <c r="G91" s="253"/>
    </row>
    <row r="92" spans="1:7" ht="12.75">
      <c r="A92" s="173"/>
      <c r="B92" s="192">
        <v>6319</v>
      </c>
      <c r="C92" s="212" t="s">
        <v>136</v>
      </c>
      <c r="D92" s="149"/>
      <c r="E92" s="149"/>
      <c r="F92" s="185"/>
      <c r="G92" s="99"/>
    </row>
    <row r="93" spans="1:7" ht="12.75">
      <c r="A93" s="173"/>
      <c r="B93" s="192">
        <v>6339</v>
      </c>
      <c r="C93" s="212" t="s">
        <v>137</v>
      </c>
      <c r="D93" s="149"/>
      <c r="E93" s="149"/>
      <c r="F93" s="185"/>
      <c r="G93" s="99"/>
    </row>
    <row r="94" spans="1:7" ht="12.75">
      <c r="A94" s="173"/>
      <c r="B94" s="192">
        <v>6419</v>
      </c>
      <c r="C94" s="212" t="s">
        <v>138</v>
      </c>
      <c r="D94" s="149"/>
      <c r="E94" s="149"/>
      <c r="F94" s="185"/>
      <c r="G94" s="99"/>
    </row>
    <row r="95" spans="1:7" ht="12.75">
      <c r="A95" s="173"/>
      <c r="B95" s="192">
        <v>64519</v>
      </c>
      <c r="C95" s="212" t="s">
        <v>140</v>
      </c>
      <c r="D95" s="149"/>
      <c r="E95" s="149"/>
      <c r="F95" s="185"/>
      <c r="G95" s="99"/>
    </row>
    <row r="96" spans="1:7" ht="12.75">
      <c r="A96" s="173"/>
      <c r="B96" s="192">
        <v>64719</v>
      </c>
      <c r="C96" s="212" t="s">
        <v>142</v>
      </c>
      <c r="D96" s="149"/>
      <c r="E96" s="149"/>
      <c r="F96" s="185"/>
      <c r="G96" s="99"/>
    </row>
    <row r="97" spans="1:7" ht="12.75">
      <c r="A97" s="173"/>
      <c r="B97" s="192">
        <v>6489</v>
      </c>
      <c r="C97" s="212" t="s">
        <v>144</v>
      </c>
      <c r="D97" s="149"/>
      <c r="E97" s="149"/>
      <c r="F97" s="185"/>
      <c r="G97" s="99"/>
    </row>
    <row r="98" spans="1:7" ht="4.5" customHeight="1">
      <c r="A98" s="173"/>
      <c r="B98" s="188"/>
      <c r="C98" s="252"/>
      <c r="D98" s="190"/>
      <c r="E98" s="190"/>
      <c r="F98" s="190"/>
      <c r="G98" s="253"/>
    </row>
    <row r="99" spans="1:7" ht="12.75">
      <c r="A99" s="173"/>
      <c r="B99" s="192">
        <v>7474</v>
      </c>
      <c r="C99" s="212" t="s">
        <v>145</v>
      </c>
      <c r="D99" s="149"/>
      <c r="E99" s="149"/>
      <c r="F99" s="185"/>
      <c r="G99" s="99"/>
    </row>
    <row r="100" spans="1:7" ht="12.75">
      <c r="A100" s="173"/>
      <c r="B100" s="192">
        <v>7476</v>
      </c>
      <c r="C100" s="212" t="s">
        <v>146</v>
      </c>
      <c r="D100" s="149"/>
      <c r="E100" s="149"/>
      <c r="F100" s="185"/>
      <c r="G100" s="99"/>
    </row>
    <row r="101" spans="1:7" ht="12.75">
      <c r="A101" s="173"/>
      <c r="B101" s="192">
        <v>7484</v>
      </c>
      <c r="C101" s="212" t="s">
        <v>147</v>
      </c>
      <c r="D101" s="149"/>
      <c r="E101" s="149"/>
      <c r="F101" s="185"/>
      <c r="G101" s="99"/>
    </row>
    <row r="102" spans="1:7" ht="12.75">
      <c r="A102" s="173"/>
      <c r="B102" s="192">
        <v>7541</v>
      </c>
      <c r="C102" s="212" t="s">
        <v>148</v>
      </c>
      <c r="D102" s="149"/>
      <c r="E102" s="149"/>
      <c r="F102" s="185"/>
      <c r="G102" s="99"/>
    </row>
    <row r="103" spans="1:7" ht="12.75">
      <c r="A103" s="173"/>
      <c r="B103" s="192">
        <v>7548</v>
      </c>
      <c r="C103" s="212" t="s">
        <v>149</v>
      </c>
      <c r="D103" s="149"/>
      <c r="E103" s="149"/>
      <c r="F103" s="185"/>
      <c r="G103" s="99"/>
    </row>
    <row r="104" spans="1:7" ht="12.75">
      <c r="A104" s="173"/>
      <c r="B104" s="192">
        <v>758</v>
      </c>
      <c r="C104" s="212" t="s">
        <v>150</v>
      </c>
      <c r="D104" s="149"/>
      <c r="E104" s="149"/>
      <c r="F104" s="185"/>
      <c r="G104" s="99"/>
    </row>
    <row r="105" spans="1:7" ht="12.75">
      <c r="A105" s="173"/>
      <c r="B105" s="192">
        <v>772</v>
      </c>
      <c r="C105" s="212" t="s">
        <v>151</v>
      </c>
      <c r="D105" s="149"/>
      <c r="E105" s="149"/>
      <c r="F105" s="185"/>
      <c r="G105" s="99"/>
    </row>
    <row r="106" spans="1:7" ht="9" customHeight="1">
      <c r="A106" s="173"/>
      <c r="B106" s="219"/>
      <c r="C106" s="254"/>
      <c r="D106" s="171"/>
      <c r="E106" s="171"/>
      <c r="F106" s="171"/>
      <c r="G106" s="255"/>
    </row>
    <row r="107" spans="1:7" ht="12.75">
      <c r="A107" s="173"/>
      <c r="B107" s="256"/>
      <c r="C107" s="257"/>
      <c r="D107" s="258"/>
      <c r="E107" s="258"/>
      <c r="F107" s="259" t="s">
        <v>152</v>
      </c>
      <c r="G107" s="112">
        <f>SUM(G88:G105)</f>
        <v>0</v>
      </c>
    </row>
    <row r="108" spans="2:7" ht="12.75">
      <c r="B108" s="192"/>
      <c r="C108" s="212"/>
      <c r="D108" s="149"/>
      <c r="E108" s="149"/>
      <c r="F108" s="149"/>
      <c r="G108" s="260"/>
    </row>
    <row r="109" spans="1:7" ht="12.75">
      <c r="A109" s="173"/>
      <c r="B109" s="261" t="s">
        <v>153</v>
      </c>
      <c r="C109" s="262"/>
      <c r="D109" s="262"/>
      <c r="E109" s="262"/>
      <c r="F109" s="262"/>
      <c r="G109" s="263"/>
    </row>
    <row r="110" spans="2:7" ht="12.75">
      <c r="B110" s="264"/>
      <c r="C110" s="184" t="s">
        <v>384</v>
      </c>
      <c r="D110" s="149"/>
      <c r="E110" s="265"/>
      <c r="F110" s="149"/>
      <c r="G110" s="266"/>
    </row>
    <row r="111" spans="2:7" ht="9" customHeight="1">
      <c r="B111" s="267"/>
      <c r="C111" s="147"/>
      <c r="D111" s="171"/>
      <c r="E111" s="268"/>
      <c r="F111" s="171"/>
      <c r="G111" s="269"/>
    </row>
    <row r="112" spans="2:7" ht="12.75">
      <c r="B112" s="270"/>
      <c r="C112" s="271"/>
      <c r="D112" s="272"/>
      <c r="E112" s="272"/>
      <c r="F112" s="273"/>
      <c r="G112" s="274"/>
    </row>
    <row r="113" spans="2:7" ht="13.5" thickBot="1">
      <c r="B113" s="275" t="s">
        <v>156</v>
      </c>
      <c r="C113" s="276"/>
      <c r="D113" s="276"/>
      <c r="E113" s="276"/>
      <c r="F113" s="276"/>
      <c r="G113" s="277"/>
    </row>
    <row r="114" spans="2:7" ht="13.5" thickTop="1">
      <c r="B114" s="148"/>
      <c r="C114" s="149"/>
      <c r="D114" s="149"/>
      <c r="E114" s="149"/>
      <c r="F114" s="149"/>
      <c r="G114" s="150"/>
    </row>
    <row r="115" spans="2:7" ht="13.5" thickBot="1">
      <c r="B115" s="148"/>
      <c r="C115" s="149"/>
      <c r="D115" s="149"/>
      <c r="E115" s="149"/>
      <c r="F115" s="149"/>
      <c r="G115" s="152"/>
    </row>
    <row r="116" spans="2:7" ht="15" thickBot="1">
      <c r="B116" s="148"/>
      <c r="C116" s="149"/>
      <c r="D116" s="278" t="s">
        <v>157</v>
      </c>
      <c r="E116" s="149"/>
      <c r="F116" s="149"/>
      <c r="G116" s="279">
        <f>G75-G107</f>
        <v>0</v>
      </c>
    </row>
    <row r="117" spans="2:7" ht="12.75">
      <c r="B117" s="148"/>
      <c r="C117" s="149"/>
      <c r="D117" s="280"/>
      <c r="E117" s="149"/>
      <c r="F117" s="149"/>
      <c r="G117" s="281"/>
    </row>
    <row r="118" spans="2:7" ht="12.75">
      <c r="B118" s="148"/>
      <c r="C118" s="149"/>
      <c r="D118" s="280"/>
      <c r="E118" s="149"/>
      <c r="F118" s="265"/>
      <c r="G118" s="281" t="s">
        <v>402</v>
      </c>
    </row>
    <row r="119" spans="2:7" ht="13.5" thickBot="1">
      <c r="B119" s="148"/>
      <c r="C119" s="149"/>
      <c r="D119" s="280"/>
      <c r="E119" s="149"/>
      <c r="F119" s="265" t="s">
        <v>397</v>
      </c>
      <c r="G119" s="281" t="s">
        <v>401</v>
      </c>
    </row>
    <row r="120" spans="2:7" ht="15" thickBot="1">
      <c r="B120" s="148"/>
      <c r="C120" s="149"/>
      <c r="D120" s="278" t="s">
        <v>160</v>
      </c>
      <c r="E120" s="149"/>
      <c r="F120" s="167"/>
      <c r="G120" s="139"/>
    </row>
    <row r="121" spans="1:7" ht="13.5" thickBot="1">
      <c r="A121" s="159"/>
      <c r="B121" s="148"/>
      <c r="C121" s="149"/>
      <c r="D121" s="280"/>
      <c r="E121" s="149"/>
      <c r="F121" s="171"/>
      <c r="G121" s="284"/>
    </row>
    <row r="122" spans="1:7" ht="15.75" thickBot="1">
      <c r="A122" s="163"/>
      <c r="B122" s="148"/>
      <c r="C122" s="149"/>
      <c r="D122" s="285" t="s">
        <v>161</v>
      </c>
      <c r="E122" s="149"/>
      <c r="F122" s="321">
        <f>IF(F120=0,0,G116/F120)</f>
        <v>0</v>
      </c>
      <c r="G122" s="322">
        <f>IF(G120=0,0,G116/G120)</f>
        <v>0</v>
      </c>
    </row>
    <row r="123" spans="1:7" ht="15">
      <c r="A123" s="163"/>
      <c r="B123" s="148"/>
      <c r="C123" s="149"/>
      <c r="D123" s="280"/>
      <c r="E123" s="149"/>
      <c r="F123" s="149"/>
      <c r="G123" s="288"/>
    </row>
    <row r="124" spans="1:7" ht="13.5" thickBot="1">
      <c r="A124" s="163"/>
      <c r="B124" s="275"/>
      <c r="C124" s="276"/>
      <c r="D124" s="289"/>
      <c r="E124" s="276"/>
      <c r="F124" s="276"/>
      <c r="G124" s="290"/>
    </row>
    <row r="125" spans="1:7" ht="13.5" thickTop="1">
      <c r="A125" s="163"/>
      <c r="B125" s="148"/>
      <c r="C125" s="149"/>
      <c r="D125" s="149"/>
      <c r="E125" s="149"/>
      <c r="F125" s="149"/>
      <c r="G125" s="150"/>
    </row>
    <row r="126" spans="1:7" ht="12.75">
      <c r="A126" s="163"/>
      <c r="B126" s="148"/>
      <c r="C126" s="151" t="s">
        <v>162</v>
      </c>
      <c r="D126" s="149"/>
      <c r="E126" s="149"/>
      <c r="F126" s="149"/>
      <c r="G126" s="152"/>
    </row>
    <row r="127" spans="1:7" ht="12.75">
      <c r="A127" s="166"/>
      <c r="B127" s="153"/>
      <c r="C127" s="154"/>
      <c r="D127" s="154"/>
      <c r="E127" s="154"/>
      <c r="F127" s="154"/>
      <c r="G127" s="155"/>
    </row>
    <row r="128" spans="1:7" ht="12.75">
      <c r="A128" s="166"/>
      <c r="B128" s="156"/>
      <c r="C128" s="157"/>
      <c r="D128" s="157"/>
      <c r="E128" s="157"/>
      <c r="F128" s="157"/>
      <c r="G128" s="158"/>
    </row>
    <row r="129" spans="1:7" ht="12.75">
      <c r="A129" s="166"/>
      <c r="B129" s="156"/>
      <c r="C129" s="157"/>
      <c r="D129" s="157"/>
      <c r="E129" s="157"/>
      <c r="F129" s="157"/>
      <c r="G129" s="158"/>
    </row>
    <row r="130" spans="1:7" ht="12.75">
      <c r="A130" s="166"/>
      <c r="B130" s="156"/>
      <c r="C130" s="157"/>
      <c r="D130" s="157"/>
      <c r="E130" s="157"/>
      <c r="F130" s="157"/>
      <c r="G130" s="158"/>
    </row>
    <row r="131" spans="1:7" ht="12.75">
      <c r="A131" s="166"/>
      <c r="B131" s="156"/>
      <c r="C131" s="157"/>
      <c r="D131" s="157"/>
      <c r="E131" s="157"/>
      <c r="F131" s="157"/>
      <c r="G131" s="158"/>
    </row>
    <row r="132" spans="1:7" ht="13.5" thickBot="1">
      <c r="A132" s="166"/>
      <c r="B132" s="160"/>
      <c r="C132" s="161"/>
      <c r="D132" s="161"/>
      <c r="E132" s="161"/>
      <c r="F132" s="161"/>
      <c r="G132" s="162"/>
    </row>
    <row r="133" spans="1:7" ht="13.5" thickTop="1">
      <c r="A133" s="166"/>
      <c r="B133" s="164"/>
      <c r="C133" s="164"/>
      <c r="D133" s="164"/>
      <c r="E133" s="164"/>
      <c r="F133" s="164"/>
      <c r="G133" s="164"/>
    </row>
    <row r="134" ht="12.75">
      <c r="A134" s="166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5:F75"/>
    <mergeCell ref="B82:G82"/>
    <mergeCell ref="B84:F85"/>
    <mergeCell ref="G84:G85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1"/>
  <sheetViews>
    <sheetView showGridLines="0" workbookViewId="0" topLeftCell="A1">
      <pane ySplit="6" topLeftCell="BM112" activePane="bottomLeft" state="frozen"/>
      <selection pane="topLeft" activeCell="A7" sqref="A7"/>
      <selection pane="bottomLeft" activeCell="I126" sqref="I126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376</v>
      </c>
      <c r="C1" s="13"/>
      <c r="D1" s="298" t="s">
        <v>377</v>
      </c>
      <c r="E1" s="292"/>
      <c r="F1" s="412">
        <f>+0!D9</f>
        <v>0</v>
      </c>
      <c r="G1" s="413"/>
    </row>
    <row r="2" spans="1:7" ht="9" customHeight="1" thickBot="1">
      <c r="A2" s="16"/>
      <c r="B2" s="17"/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>
        <v>613153</v>
      </c>
      <c r="C17" s="30" t="s">
        <v>339</v>
      </c>
      <c r="D17" s="18"/>
      <c r="E17" s="18"/>
      <c r="F17" s="18"/>
      <c r="G17" s="32"/>
    </row>
    <row r="18" spans="1:7" ht="4.5" customHeight="1">
      <c r="A18" s="16"/>
      <c r="B18" s="35"/>
      <c r="C18" s="36"/>
      <c r="D18" s="14"/>
      <c r="E18" s="14"/>
      <c r="F18" s="14"/>
      <c r="G18" s="63"/>
    </row>
    <row r="19" spans="1:7" ht="12.75">
      <c r="A19" s="16"/>
      <c r="B19" s="38">
        <v>615152</v>
      </c>
      <c r="C19" s="30" t="s">
        <v>378</v>
      </c>
      <c r="D19" s="18"/>
      <c r="E19" s="18"/>
      <c r="F19" s="31"/>
      <c r="G19" s="32"/>
    </row>
    <row r="20" spans="1:7" ht="9" customHeight="1">
      <c r="A20" s="16"/>
      <c r="B20" s="38"/>
      <c r="C20" s="30"/>
      <c r="D20" s="18"/>
      <c r="E20" s="18"/>
      <c r="F20" s="52"/>
      <c r="G20" s="51"/>
    </row>
    <row r="21" spans="1:7" ht="12.75">
      <c r="A21" s="16"/>
      <c r="B21" s="53"/>
      <c r="C21" s="54"/>
      <c r="D21" s="55"/>
      <c r="E21" s="55"/>
      <c r="F21" s="56" t="s">
        <v>292</v>
      </c>
      <c r="G21" s="297">
        <f>SUM(G17:G19)</f>
        <v>0</v>
      </c>
    </row>
    <row r="22" spans="1:7" ht="12.75">
      <c r="A22" s="16"/>
      <c r="B22" s="38"/>
      <c r="C22" s="58"/>
      <c r="D22" s="18"/>
      <c r="E22" s="18"/>
      <c r="F22" s="18"/>
      <c r="G22" s="51"/>
    </row>
    <row r="23" spans="1:7" ht="12.75">
      <c r="A23" s="16"/>
      <c r="B23" s="59" t="s">
        <v>81</v>
      </c>
      <c r="C23" s="60"/>
      <c r="D23" s="61"/>
      <c r="E23" s="61"/>
      <c r="F23" s="61"/>
      <c r="G23" s="62"/>
    </row>
    <row r="24" spans="1:7" ht="12.75">
      <c r="A24" s="16"/>
      <c r="B24" s="38">
        <v>6012</v>
      </c>
      <c r="C24" s="30" t="s">
        <v>82</v>
      </c>
      <c r="D24" s="18"/>
      <c r="E24" s="18"/>
      <c r="F24" s="18"/>
      <c r="G24" s="32"/>
    </row>
    <row r="25" spans="1:7" ht="4.5" customHeight="1">
      <c r="A25" s="16"/>
      <c r="B25" s="35"/>
      <c r="C25" s="36"/>
      <c r="D25" s="14"/>
      <c r="E25" s="14"/>
      <c r="F25" s="14"/>
      <c r="G25" s="63"/>
    </row>
    <row r="26" spans="1:7" ht="12.75">
      <c r="A26" s="16"/>
      <c r="B26" s="38">
        <v>60261</v>
      </c>
      <c r="C26" s="30" t="s">
        <v>225</v>
      </c>
      <c r="D26" s="18"/>
      <c r="E26" s="18"/>
      <c r="F26" s="31"/>
      <c r="G26" s="32"/>
    </row>
    <row r="27" spans="1:7" ht="12.75">
      <c r="A27" s="16"/>
      <c r="B27" s="38">
        <v>60262</v>
      </c>
      <c r="C27" s="30" t="s">
        <v>83</v>
      </c>
      <c r="D27" s="18"/>
      <c r="E27" s="18"/>
      <c r="F27" s="31"/>
      <c r="G27" s="32"/>
    </row>
    <row r="28" spans="1:7" ht="12.75">
      <c r="A28" s="173"/>
      <c r="B28" s="192">
        <v>602661</v>
      </c>
      <c r="C28" s="184" t="s">
        <v>468</v>
      </c>
      <c r="D28" s="149"/>
      <c r="E28" s="149"/>
      <c r="F28" s="149"/>
      <c r="G28" s="32"/>
    </row>
    <row r="29" spans="1:7" ht="12.75">
      <c r="A29" s="16"/>
      <c r="B29" s="38">
        <v>602662</v>
      </c>
      <c r="C29" s="30" t="s">
        <v>84</v>
      </c>
      <c r="D29" s="18"/>
      <c r="E29" s="18"/>
      <c r="F29" s="31"/>
      <c r="G29" s="32"/>
    </row>
    <row r="30" spans="1:7" ht="12.75">
      <c r="A30" s="173"/>
      <c r="B30" s="192">
        <v>602664</v>
      </c>
      <c r="C30" s="184" t="s">
        <v>262</v>
      </c>
      <c r="D30" s="149"/>
      <c r="E30" s="149"/>
      <c r="F30" s="149"/>
      <c r="G30" s="32"/>
    </row>
    <row r="31" spans="1:7" ht="12.75">
      <c r="A31" s="16"/>
      <c r="B31" s="38">
        <v>602668</v>
      </c>
      <c r="C31" s="30" t="s">
        <v>85</v>
      </c>
      <c r="D31" s="18"/>
      <c r="E31" s="18"/>
      <c r="F31" s="31"/>
      <c r="G31" s="32"/>
    </row>
    <row r="32" spans="1:7" ht="12.75">
      <c r="A32" s="16"/>
      <c r="B32" s="38">
        <v>60268</v>
      </c>
      <c r="C32" s="30" t="s">
        <v>86</v>
      </c>
      <c r="D32" s="18"/>
      <c r="E32" s="18"/>
      <c r="F32" s="31"/>
      <c r="G32" s="32"/>
    </row>
    <row r="33" spans="1:7" ht="12.75">
      <c r="A33" s="16"/>
      <c r="B33" s="38">
        <v>6028</v>
      </c>
      <c r="C33" s="30" t="s">
        <v>87</v>
      </c>
      <c r="D33" s="18"/>
      <c r="E33" s="18"/>
      <c r="F33" s="18"/>
      <c r="G33" s="32"/>
    </row>
    <row r="34" spans="1:7" ht="4.5" customHeight="1">
      <c r="A34" s="16"/>
      <c r="B34" s="35"/>
      <c r="C34" s="36"/>
      <c r="D34" s="14"/>
      <c r="E34" s="14"/>
      <c r="F34" s="14"/>
      <c r="G34" s="63"/>
    </row>
    <row r="35" spans="1:7" ht="12.75">
      <c r="A35" s="16"/>
      <c r="B35" s="38">
        <v>60621</v>
      </c>
      <c r="C35" s="30" t="s">
        <v>225</v>
      </c>
      <c r="D35" s="18"/>
      <c r="E35" s="18"/>
      <c r="F35" s="18"/>
      <c r="G35" s="64"/>
    </row>
    <row r="36" spans="1:7" ht="12.75">
      <c r="A36" s="16"/>
      <c r="B36" s="38">
        <v>60622</v>
      </c>
      <c r="C36" s="30" t="s">
        <v>88</v>
      </c>
      <c r="D36" s="18"/>
      <c r="E36" s="18"/>
      <c r="F36" s="18"/>
      <c r="G36" s="64"/>
    </row>
    <row r="37" spans="1:7" s="2" customFormat="1" ht="12.75">
      <c r="A37" s="16"/>
      <c r="B37" s="38">
        <v>606261</v>
      </c>
      <c r="C37" s="30" t="s">
        <v>466</v>
      </c>
      <c r="D37" s="18"/>
      <c r="E37" s="18"/>
      <c r="F37" s="18"/>
      <c r="G37" s="64"/>
    </row>
    <row r="38" spans="1:7" ht="12.75">
      <c r="A38" s="16"/>
      <c r="B38" s="38">
        <v>606262</v>
      </c>
      <c r="C38" s="30" t="s">
        <v>89</v>
      </c>
      <c r="D38" s="18"/>
      <c r="E38" s="18"/>
      <c r="F38" s="18"/>
      <c r="G38" s="64"/>
    </row>
    <row r="39" spans="1:7" ht="12.75">
      <c r="A39" s="16"/>
      <c r="B39" s="38">
        <v>606268</v>
      </c>
      <c r="C39" s="30" t="s">
        <v>90</v>
      </c>
      <c r="D39" s="18"/>
      <c r="E39" s="18"/>
      <c r="F39" s="18"/>
      <c r="G39" s="64"/>
    </row>
    <row r="40" spans="1:7" ht="12.75">
      <c r="A40" s="16"/>
      <c r="B40" s="38">
        <v>6068</v>
      </c>
      <c r="C40" s="30" t="s">
        <v>91</v>
      </c>
      <c r="D40" s="18"/>
      <c r="E40" s="18"/>
      <c r="F40" s="18"/>
      <c r="G40" s="32"/>
    </row>
    <row r="41" spans="1:7" ht="4.5" customHeight="1">
      <c r="A41" s="16"/>
      <c r="B41" s="35"/>
      <c r="C41" s="36"/>
      <c r="D41" s="14"/>
      <c r="E41" s="14"/>
      <c r="F41" s="14"/>
      <c r="G41" s="63"/>
    </row>
    <row r="42" spans="1:7" ht="12.75">
      <c r="A42" s="16"/>
      <c r="B42" s="38">
        <v>6072</v>
      </c>
      <c r="C42" s="30" t="s">
        <v>92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61228</v>
      </c>
      <c r="C44" s="30" t="s">
        <v>93</v>
      </c>
      <c r="D44" s="18"/>
      <c r="E44" s="18"/>
      <c r="F44" s="31"/>
      <c r="G44" s="32"/>
    </row>
    <row r="45" spans="1:7" ht="12.75">
      <c r="A45" s="16"/>
      <c r="B45" s="38">
        <v>61231</v>
      </c>
      <c r="C45" s="30" t="s">
        <v>94</v>
      </c>
      <c r="D45" s="18"/>
      <c r="E45" s="18"/>
      <c r="F45" s="31"/>
      <c r="G45" s="32"/>
    </row>
    <row r="46" spans="1:7" ht="4.5" customHeight="1">
      <c r="A46" s="16"/>
      <c r="B46" s="35"/>
      <c r="C46" s="36"/>
      <c r="D46" s="14"/>
      <c r="E46" s="14"/>
      <c r="F46" s="14"/>
      <c r="G46" s="63"/>
    </row>
    <row r="47" spans="1:7" ht="12.75">
      <c r="A47" s="16"/>
      <c r="B47" s="38">
        <v>613252</v>
      </c>
      <c r="C47" s="30" t="s">
        <v>95</v>
      </c>
      <c r="D47" s="18"/>
      <c r="E47" s="18"/>
      <c r="F47" s="18"/>
      <c r="G47" s="32"/>
    </row>
    <row r="48" spans="1:7" ht="12.75">
      <c r="A48" s="16"/>
      <c r="B48" s="38">
        <v>613253</v>
      </c>
      <c r="C48" s="30" t="s">
        <v>340</v>
      </c>
      <c r="D48" s="18"/>
      <c r="E48" s="18"/>
      <c r="F48" s="18"/>
      <c r="G48" s="32"/>
    </row>
    <row r="49" spans="1:7" ht="12.75">
      <c r="A49" s="16"/>
      <c r="B49" s="38">
        <v>613258</v>
      </c>
      <c r="C49" s="30" t="s">
        <v>96</v>
      </c>
      <c r="D49" s="18"/>
      <c r="E49" s="18"/>
      <c r="F49" s="18"/>
      <c r="G49" s="32"/>
    </row>
    <row r="50" spans="1:7" ht="4.5" customHeight="1">
      <c r="A50" s="16"/>
      <c r="B50" s="35"/>
      <c r="C50" s="36"/>
      <c r="D50" s="14"/>
      <c r="E50" s="14"/>
      <c r="F50" s="14"/>
      <c r="G50" s="63"/>
    </row>
    <row r="51" spans="1:7" ht="12.75">
      <c r="A51" s="16"/>
      <c r="B51" s="38">
        <v>615251</v>
      </c>
      <c r="C51" s="30" t="s">
        <v>97</v>
      </c>
      <c r="D51" s="18"/>
      <c r="E51" s="18"/>
      <c r="F51" s="18"/>
      <c r="G51" s="32"/>
    </row>
    <row r="52" spans="1:7" ht="12.75">
      <c r="A52" s="16"/>
      <c r="B52" s="38">
        <v>615252</v>
      </c>
      <c r="C52" s="30" t="s">
        <v>379</v>
      </c>
      <c r="D52" s="18"/>
      <c r="E52" s="18"/>
      <c r="F52" s="18"/>
      <c r="G52" s="32"/>
    </row>
    <row r="53" spans="1:7" ht="12.75">
      <c r="A53" s="16"/>
      <c r="B53" s="38">
        <v>615258</v>
      </c>
      <c r="C53" s="30" t="s">
        <v>98</v>
      </c>
      <c r="D53" s="18"/>
      <c r="E53" s="18"/>
      <c r="F53" s="18"/>
      <c r="G53" s="32"/>
    </row>
    <row r="54" spans="1:7" ht="12.75">
      <c r="A54" s="16"/>
      <c r="B54" s="38">
        <v>615268</v>
      </c>
      <c r="C54" s="30" t="s">
        <v>99</v>
      </c>
      <c r="D54" s="18"/>
      <c r="E54" s="18"/>
      <c r="F54" s="18"/>
      <c r="G54" s="32"/>
    </row>
    <row r="55" spans="1:7" ht="4.5" customHeight="1">
      <c r="A55" s="16"/>
      <c r="B55" s="35"/>
      <c r="C55" s="36"/>
      <c r="D55" s="14"/>
      <c r="E55" s="14"/>
      <c r="F55" s="14"/>
      <c r="G55" s="63"/>
    </row>
    <row r="56" spans="1:7" ht="12.75">
      <c r="A56" s="16"/>
      <c r="B56" s="38">
        <v>6163</v>
      </c>
      <c r="C56" s="30" t="s">
        <v>278</v>
      </c>
      <c r="D56" s="18"/>
      <c r="E56" s="18"/>
      <c r="F56" s="31"/>
      <c r="G56" s="32"/>
    </row>
    <row r="57" spans="1:7" ht="4.5" customHeight="1">
      <c r="A57" s="16"/>
      <c r="B57" s="35"/>
      <c r="C57" s="36"/>
      <c r="D57" s="14"/>
      <c r="E57" s="14"/>
      <c r="F57" s="14"/>
      <c r="G57" s="63"/>
    </row>
    <row r="58" spans="1:7" ht="12.75">
      <c r="A58" s="16"/>
      <c r="B58" s="38">
        <v>618</v>
      </c>
      <c r="C58" s="30" t="s">
        <v>106</v>
      </c>
      <c r="D58" s="18"/>
      <c r="E58" s="18"/>
      <c r="F58" s="31"/>
      <c r="G58" s="32"/>
    </row>
    <row r="59" spans="1:7" ht="4.5" customHeight="1">
      <c r="A59" s="16"/>
      <c r="B59" s="35"/>
      <c r="C59" s="36"/>
      <c r="D59" s="14"/>
      <c r="E59" s="14"/>
      <c r="F59" s="14"/>
      <c r="G59" s="63"/>
    </row>
    <row r="60" spans="1:7" ht="12.75">
      <c r="A60" s="16"/>
      <c r="B60" s="38">
        <v>6241</v>
      </c>
      <c r="C60" s="30" t="s">
        <v>393</v>
      </c>
      <c r="D60" s="18"/>
      <c r="E60" s="18"/>
      <c r="F60" s="31"/>
      <c r="G60" s="32"/>
    </row>
    <row r="61" spans="1:7" ht="12.75">
      <c r="A61" s="16"/>
      <c r="B61" s="38">
        <v>6242</v>
      </c>
      <c r="C61" s="30" t="s">
        <v>394</v>
      </c>
      <c r="D61" s="18"/>
      <c r="E61" s="18"/>
      <c r="F61" s="18"/>
      <c r="G61" s="64"/>
    </row>
    <row r="62" spans="1:7" ht="12.75">
      <c r="A62" s="16"/>
      <c r="B62" s="38">
        <v>6243</v>
      </c>
      <c r="C62" s="30" t="s">
        <v>228</v>
      </c>
      <c r="D62" s="18"/>
      <c r="E62" s="18"/>
      <c r="F62" s="18"/>
      <c r="G62" s="64"/>
    </row>
    <row r="63" spans="1:7" ht="12.75">
      <c r="A63" s="16"/>
      <c r="B63" s="38">
        <v>6245</v>
      </c>
      <c r="C63" s="30" t="s">
        <v>193</v>
      </c>
      <c r="D63" s="18"/>
      <c r="E63" s="18"/>
      <c r="F63" s="18"/>
      <c r="G63" s="64"/>
    </row>
    <row r="64" spans="1:7" ht="12.75">
      <c r="A64" s="16"/>
      <c r="B64" s="38">
        <v>6247</v>
      </c>
      <c r="C64" s="30" t="s">
        <v>395</v>
      </c>
      <c r="D64" s="18"/>
      <c r="E64" s="18"/>
      <c r="F64" s="18"/>
      <c r="G64" s="64"/>
    </row>
    <row r="65" spans="1:7" ht="12.75">
      <c r="A65" s="16"/>
      <c r="B65" s="38">
        <v>6248</v>
      </c>
      <c r="C65" s="30" t="s">
        <v>396</v>
      </c>
      <c r="D65" s="18"/>
      <c r="E65" s="18"/>
      <c r="F65" s="18"/>
      <c r="G65" s="32"/>
    </row>
    <row r="66" spans="1:7" ht="4.5" customHeight="1">
      <c r="A66" s="16"/>
      <c r="B66" s="35"/>
      <c r="C66" s="36"/>
      <c r="D66" s="14"/>
      <c r="E66" s="14"/>
      <c r="F66" s="14"/>
      <c r="G66" s="63"/>
    </row>
    <row r="67" spans="1:7" ht="12.75">
      <c r="A67" s="16"/>
      <c r="B67" s="38">
        <v>6286</v>
      </c>
      <c r="C67" s="30" t="s">
        <v>113</v>
      </c>
      <c r="D67" s="18"/>
      <c r="E67" s="18"/>
      <c r="F67" s="18"/>
      <c r="G67" s="64"/>
    </row>
    <row r="68" spans="1:7" ht="12.75">
      <c r="A68" s="16"/>
      <c r="B68" s="38">
        <v>6288</v>
      </c>
      <c r="C68" s="30" t="s">
        <v>114</v>
      </c>
      <c r="D68" s="18"/>
      <c r="E68" s="18"/>
      <c r="F68" s="18"/>
      <c r="G68" s="32"/>
    </row>
    <row r="69" spans="1:7" ht="4.5" customHeight="1">
      <c r="A69" s="16"/>
      <c r="B69" s="35"/>
      <c r="C69" s="36"/>
      <c r="D69" s="14"/>
      <c r="E69" s="14"/>
      <c r="F69" s="14"/>
      <c r="G69" s="63"/>
    </row>
    <row r="70" spans="1:7" ht="12.75">
      <c r="A70" s="16"/>
      <c r="B70" s="38">
        <v>6523</v>
      </c>
      <c r="C70" s="30" t="s">
        <v>115</v>
      </c>
      <c r="D70" s="18"/>
      <c r="E70" s="18"/>
      <c r="F70" s="31"/>
      <c r="G70" s="32"/>
    </row>
    <row r="71" spans="1:7" ht="9" customHeight="1">
      <c r="A71" s="16"/>
      <c r="B71" s="65"/>
      <c r="C71" s="21"/>
      <c r="D71" s="23"/>
      <c r="E71" s="23"/>
      <c r="F71" s="23"/>
      <c r="G71" s="66"/>
    </row>
    <row r="72" spans="1:7" ht="12.75">
      <c r="A72" s="16"/>
      <c r="B72" s="67"/>
      <c r="C72" s="68"/>
      <c r="D72" s="69"/>
      <c r="E72" s="69"/>
      <c r="F72" s="70" t="s">
        <v>121</v>
      </c>
      <c r="G72" s="71">
        <f>SUM(G24:G70)</f>
        <v>0</v>
      </c>
    </row>
    <row r="73" spans="1:7" ht="12.75">
      <c r="A73" s="16"/>
      <c r="B73" s="38"/>
      <c r="C73" s="30"/>
      <c r="D73" s="18"/>
      <c r="E73" s="18"/>
      <c r="F73" s="18"/>
      <c r="G73" s="72"/>
    </row>
    <row r="74" spans="1:7" ht="12.75">
      <c r="A74" s="21"/>
      <c r="B74" s="73" t="s">
        <v>122</v>
      </c>
      <c r="C74" s="74"/>
      <c r="D74" s="75"/>
      <c r="E74" s="75"/>
      <c r="F74" s="75"/>
      <c r="G74" s="76"/>
    </row>
    <row r="75" spans="1:7" ht="12.75">
      <c r="A75" s="16"/>
      <c r="B75" s="38">
        <v>6811252</v>
      </c>
      <c r="C75" s="30" t="s">
        <v>125</v>
      </c>
      <c r="D75" s="18"/>
      <c r="E75" s="18"/>
      <c r="F75" s="31"/>
      <c r="G75" s="32"/>
    </row>
    <row r="76" spans="1:7" ht="4.5" customHeight="1">
      <c r="A76" s="16"/>
      <c r="B76" s="35"/>
      <c r="C76" s="36"/>
      <c r="D76" s="14"/>
      <c r="E76" s="14"/>
      <c r="F76" s="14"/>
      <c r="G76" s="63"/>
    </row>
    <row r="77" spans="1:7" ht="12.75">
      <c r="A77" s="16"/>
      <c r="B77" s="38">
        <v>6811282</v>
      </c>
      <c r="C77" s="30" t="s">
        <v>240</v>
      </c>
      <c r="D77" s="18"/>
      <c r="E77" s="18"/>
      <c r="F77" s="18"/>
      <c r="G77" s="32"/>
    </row>
    <row r="78" spans="1:7" ht="12.75">
      <c r="A78" s="16"/>
      <c r="B78" s="38">
        <v>6811288</v>
      </c>
      <c r="C78" s="30" t="s">
        <v>126</v>
      </c>
      <c r="D78" s="18"/>
      <c r="E78" s="18"/>
      <c r="F78" s="18"/>
      <c r="G78" s="32"/>
    </row>
    <row r="79" spans="1:7" ht="9" customHeight="1">
      <c r="A79" s="92"/>
      <c r="B79" s="65"/>
      <c r="C79" s="21"/>
      <c r="D79" s="23"/>
      <c r="E79" s="23"/>
      <c r="F79" s="23"/>
      <c r="G79" s="66"/>
    </row>
    <row r="80" spans="1:7" ht="12.75">
      <c r="A80" s="92"/>
      <c r="B80" s="77"/>
      <c r="C80" s="78"/>
      <c r="D80" s="79"/>
      <c r="E80" s="79"/>
      <c r="F80" s="80" t="s">
        <v>127</v>
      </c>
      <c r="G80" s="81">
        <f>SUM(G75:G78)</f>
        <v>0</v>
      </c>
    </row>
    <row r="81" spans="1:7" ht="13.5" thickBot="1">
      <c r="A81" s="92"/>
      <c r="B81" s="82"/>
      <c r="C81" s="34"/>
      <c r="D81" s="83"/>
      <c r="E81" s="18"/>
      <c r="F81" s="18"/>
      <c r="G81" s="72"/>
    </row>
    <row r="82" spans="1:7" ht="16.5" thickBot="1" thickTop="1">
      <c r="A82" s="92"/>
      <c r="B82" s="431" t="s">
        <v>128</v>
      </c>
      <c r="C82" s="432"/>
      <c r="D82" s="432"/>
      <c r="E82" s="432"/>
      <c r="F82" s="433"/>
      <c r="G82" s="84">
        <f>G14+G21+G72+G80</f>
        <v>0</v>
      </c>
    </row>
    <row r="83" spans="1:7" ht="13.5" thickTop="1">
      <c r="A83" s="21"/>
      <c r="B83" s="85"/>
      <c r="C83" s="85"/>
      <c r="D83" s="85"/>
      <c r="E83" s="85"/>
      <c r="F83" s="85"/>
      <c r="G83" s="85"/>
    </row>
    <row r="84" spans="1:7" ht="12.75">
      <c r="A84" s="16"/>
      <c r="B84" s="86"/>
      <c r="C84" s="86"/>
      <c r="D84" s="86"/>
      <c r="E84" s="86"/>
      <c r="F84" s="86"/>
      <c r="G84" s="86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16"/>
      <c r="B86" s="86"/>
      <c r="C86" s="86"/>
      <c r="D86" s="86"/>
      <c r="E86" s="86"/>
      <c r="F86" s="310"/>
      <c r="G86" s="23"/>
    </row>
    <row r="87" spans="1:7" ht="12.75">
      <c r="A87" s="16"/>
      <c r="B87" s="85"/>
      <c r="C87" s="85"/>
      <c r="D87" s="85"/>
      <c r="E87" s="85"/>
      <c r="F87" s="85"/>
      <c r="G87" s="85"/>
    </row>
    <row r="88" spans="1:7" ht="12.75">
      <c r="A88" s="40"/>
      <c r="B88" s="298" t="s">
        <v>377</v>
      </c>
      <c r="C88" s="311"/>
      <c r="D88" s="311"/>
      <c r="E88" s="89"/>
      <c r="F88" s="89"/>
      <c r="G88" s="85"/>
    </row>
    <row r="89" spans="1:7" ht="3.75" customHeight="1">
      <c r="A89" s="16"/>
      <c r="B89" s="90"/>
      <c r="C89" s="91"/>
      <c r="D89" s="85"/>
      <c r="E89" s="89"/>
      <c r="F89" s="89"/>
      <c r="G89" s="85"/>
    </row>
    <row r="90" spans="1:7" ht="15.75" thickBot="1">
      <c r="A90" s="21"/>
      <c r="B90" s="414" t="s">
        <v>130</v>
      </c>
      <c r="C90" s="415"/>
      <c r="D90" s="415"/>
      <c r="E90" s="415"/>
      <c r="F90" s="415"/>
      <c r="G90" s="416"/>
    </row>
    <row r="91" spans="1:7" ht="3.75" customHeight="1" thickBot="1">
      <c r="A91" s="21"/>
      <c r="B91" s="18"/>
      <c r="C91" s="18"/>
      <c r="D91" s="18"/>
      <c r="E91" s="18"/>
      <c r="F91" s="18"/>
      <c r="G91" s="18"/>
    </row>
    <row r="92" spans="1:7" ht="13.5" thickTop="1">
      <c r="A92" s="105"/>
      <c r="B92" s="417" t="s">
        <v>131</v>
      </c>
      <c r="C92" s="418"/>
      <c r="D92" s="418"/>
      <c r="E92" s="418"/>
      <c r="F92" s="419"/>
      <c r="G92" s="423" t="s">
        <v>69</v>
      </c>
    </row>
    <row r="93" spans="1:7" ht="12.75">
      <c r="A93" s="21"/>
      <c r="B93" s="420"/>
      <c r="C93" s="421"/>
      <c r="D93" s="421"/>
      <c r="E93" s="421"/>
      <c r="F93" s="422"/>
      <c r="G93" s="424"/>
    </row>
    <row r="94" spans="1:7" ht="12.75">
      <c r="A94" s="21"/>
      <c r="B94" s="93"/>
      <c r="C94" s="94"/>
      <c r="D94" s="94"/>
      <c r="E94" s="94"/>
      <c r="F94" s="94"/>
      <c r="G94" s="95"/>
    </row>
    <row r="95" spans="1:7" ht="12.75">
      <c r="A95" s="16"/>
      <c r="B95" s="96" t="s">
        <v>132</v>
      </c>
      <c r="C95" s="97"/>
      <c r="D95" s="97"/>
      <c r="E95" s="97"/>
      <c r="F95" s="97"/>
      <c r="G95" s="98"/>
    </row>
    <row r="96" spans="1:7" ht="12.75">
      <c r="A96" s="21"/>
      <c r="B96" s="38">
        <v>609</v>
      </c>
      <c r="C96" s="58" t="s">
        <v>133</v>
      </c>
      <c r="D96" s="18"/>
      <c r="E96" s="18"/>
      <c r="F96" s="31"/>
      <c r="G96" s="99"/>
    </row>
    <row r="97" spans="1:7" ht="12.75">
      <c r="A97" s="16"/>
      <c r="B97" s="38">
        <v>619</v>
      </c>
      <c r="C97" s="58" t="s">
        <v>134</v>
      </c>
      <c r="D97" s="18"/>
      <c r="E97" s="18"/>
      <c r="F97" s="31"/>
      <c r="G97" s="99"/>
    </row>
    <row r="98" spans="1:7" ht="12.75">
      <c r="A98" s="16"/>
      <c r="B98" s="38">
        <v>629</v>
      </c>
      <c r="C98" s="58" t="s">
        <v>135</v>
      </c>
      <c r="D98" s="18"/>
      <c r="E98" s="18"/>
      <c r="F98" s="31"/>
      <c r="G98" s="99"/>
    </row>
    <row r="99" spans="1:7" ht="4.5" customHeight="1">
      <c r="A99" s="16"/>
      <c r="B99" s="35"/>
      <c r="C99" s="100"/>
      <c r="D99" s="14"/>
      <c r="E99" s="14"/>
      <c r="F99" s="14"/>
      <c r="G99" s="101"/>
    </row>
    <row r="100" spans="1:7" ht="12.75">
      <c r="A100" s="16"/>
      <c r="B100" s="38">
        <v>6319</v>
      </c>
      <c r="C100" s="58" t="s">
        <v>136</v>
      </c>
      <c r="D100" s="18"/>
      <c r="E100" s="18"/>
      <c r="F100" s="31"/>
      <c r="G100" s="99"/>
    </row>
    <row r="101" spans="1:7" ht="12.75">
      <c r="A101" s="16"/>
      <c r="B101" s="38">
        <v>6339</v>
      </c>
      <c r="C101" s="58" t="s">
        <v>137</v>
      </c>
      <c r="D101" s="18"/>
      <c r="E101" s="18"/>
      <c r="F101" s="31"/>
      <c r="G101" s="99"/>
    </row>
    <row r="102" spans="1:7" ht="12.75">
      <c r="A102" s="16"/>
      <c r="B102" s="38">
        <v>6419</v>
      </c>
      <c r="C102" s="58" t="s">
        <v>138</v>
      </c>
      <c r="D102" s="18"/>
      <c r="E102" s="18"/>
      <c r="F102" s="31"/>
      <c r="G102" s="99"/>
    </row>
    <row r="103" spans="1:7" ht="12.75">
      <c r="A103" s="16"/>
      <c r="B103" s="38">
        <v>64519</v>
      </c>
      <c r="C103" s="58" t="s">
        <v>140</v>
      </c>
      <c r="D103" s="18"/>
      <c r="E103" s="18"/>
      <c r="F103" s="31"/>
      <c r="G103" s="99"/>
    </row>
    <row r="104" spans="1:7" ht="12.75">
      <c r="A104" s="16"/>
      <c r="B104" s="38">
        <v>64719</v>
      </c>
      <c r="C104" s="58" t="s">
        <v>142</v>
      </c>
      <c r="D104" s="18"/>
      <c r="E104" s="18"/>
      <c r="F104" s="31"/>
      <c r="G104" s="99"/>
    </row>
    <row r="105" spans="1:7" ht="12.75">
      <c r="A105" s="16"/>
      <c r="B105" s="38">
        <v>6489</v>
      </c>
      <c r="C105" s="58" t="s">
        <v>144</v>
      </c>
      <c r="D105" s="18"/>
      <c r="E105" s="18"/>
      <c r="F105" s="31"/>
      <c r="G105" s="99"/>
    </row>
    <row r="106" spans="1:7" ht="4.5" customHeight="1">
      <c r="A106" s="16"/>
      <c r="B106" s="35"/>
      <c r="C106" s="100"/>
      <c r="D106" s="14"/>
      <c r="E106" s="14"/>
      <c r="F106" s="14"/>
      <c r="G106" s="101"/>
    </row>
    <row r="107" spans="1:7" ht="12.75">
      <c r="A107" s="16"/>
      <c r="B107" s="38">
        <v>7474</v>
      </c>
      <c r="C107" s="58" t="s">
        <v>145</v>
      </c>
      <c r="D107" s="18"/>
      <c r="E107" s="18"/>
      <c r="F107" s="31"/>
      <c r="G107" s="99"/>
    </row>
    <row r="108" spans="1:7" ht="12.75">
      <c r="A108" s="16"/>
      <c r="B108" s="38">
        <v>7476</v>
      </c>
      <c r="C108" s="58" t="s">
        <v>146</v>
      </c>
      <c r="D108" s="18"/>
      <c r="E108" s="18"/>
      <c r="F108" s="31"/>
      <c r="G108" s="99"/>
    </row>
    <row r="109" spans="1:7" ht="12.75">
      <c r="A109" s="16"/>
      <c r="B109" s="38">
        <v>7484</v>
      </c>
      <c r="C109" s="58" t="s">
        <v>147</v>
      </c>
      <c r="D109" s="18"/>
      <c r="E109" s="18"/>
      <c r="F109" s="31"/>
      <c r="G109" s="99"/>
    </row>
    <row r="110" spans="1:7" ht="12.75">
      <c r="A110" s="16"/>
      <c r="B110" s="38">
        <v>7541</v>
      </c>
      <c r="C110" s="58" t="s">
        <v>148</v>
      </c>
      <c r="D110" s="18"/>
      <c r="E110" s="18"/>
      <c r="F110" s="31"/>
      <c r="G110" s="99"/>
    </row>
    <row r="111" spans="1:7" ht="12.75">
      <c r="A111" s="16"/>
      <c r="B111" s="38">
        <v>7548</v>
      </c>
      <c r="C111" s="58" t="s">
        <v>149</v>
      </c>
      <c r="D111" s="18"/>
      <c r="E111" s="18"/>
      <c r="F111" s="31"/>
      <c r="G111" s="99"/>
    </row>
    <row r="112" spans="1:7" ht="12.75">
      <c r="A112" s="16"/>
      <c r="B112" s="38">
        <v>758</v>
      </c>
      <c r="C112" s="58" t="s">
        <v>150</v>
      </c>
      <c r="D112" s="18"/>
      <c r="E112" s="18"/>
      <c r="F112" s="31"/>
      <c r="G112" s="99"/>
    </row>
    <row r="113" spans="1:7" ht="12.75">
      <c r="A113" s="16"/>
      <c r="B113" s="38">
        <v>772</v>
      </c>
      <c r="C113" s="58" t="s">
        <v>151</v>
      </c>
      <c r="D113" s="18"/>
      <c r="E113" s="18"/>
      <c r="F113" s="31"/>
      <c r="G113" s="99"/>
    </row>
    <row r="114" spans="1:7" ht="9" customHeight="1">
      <c r="A114" s="16"/>
      <c r="B114" s="65"/>
      <c r="C114" s="106"/>
      <c r="D114" s="23"/>
      <c r="E114" s="23"/>
      <c r="F114" s="23"/>
      <c r="G114" s="107"/>
    </row>
    <row r="115" spans="1:7" ht="12.75">
      <c r="A115" s="21"/>
      <c r="B115" s="108"/>
      <c r="C115" s="109"/>
      <c r="D115" s="110"/>
      <c r="E115" s="110"/>
      <c r="F115" s="111" t="s">
        <v>152</v>
      </c>
      <c r="G115" s="112">
        <f>SUM(G96:G113)</f>
        <v>0</v>
      </c>
    </row>
    <row r="116" spans="1:7" ht="12.75">
      <c r="A116" s="16"/>
      <c r="B116" s="38"/>
      <c r="C116" s="58"/>
      <c r="D116" s="18"/>
      <c r="E116" s="18"/>
      <c r="F116" s="18"/>
      <c r="G116" s="113"/>
    </row>
    <row r="117" spans="1:7" ht="12.75">
      <c r="A117" s="21"/>
      <c r="B117" s="114" t="s">
        <v>153</v>
      </c>
      <c r="C117" s="115"/>
      <c r="D117" s="115"/>
      <c r="E117" s="115"/>
      <c r="F117" s="115"/>
      <c r="G117" s="116"/>
    </row>
    <row r="118" spans="1:7" ht="12.75">
      <c r="A118" s="21"/>
      <c r="B118" s="117"/>
      <c r="C118" s="30" t="s">
        <v>380</v>
      </c>
      <c r="D118" s="18"/>
      <c r="E118" s="118"/>
      <c r="F118" s="18"/>
      <c r="G118" s="119"/>
    </row>
    <row r="119" spans="1:7" ht="9" customHeight="1">
      <c r="A119" s="21"/>
      <c r="B119" s="120"/>
      <c r="C119" s="21"/>
      <c r="D119" s="23"/>
      <c r="E119" s="121"/>
      <c r="F119" s="23"/>
      <c r="G119" s="122"/>
    </row>
    <row r="120" spans="1:7" ht="12.75">
      <c r="A120" s="21"/>
      <c r="B120" s="123"/>
      <c r="C120" s="124"/>
      <c r="D120" s="125"/>
      <c r="E120" s="125"/>
      <c r="F120" s="126"/>
      <c r="G120" s="127"/>
    </row>
    <row r="121" spans="1:7" ht="13.5" thickBot="1">
      <c r="A121" s="21"/>
      <c r="B121" s="128" t="s">
        <v>156</v>
      </c>
      <c r="C121" s="129"/>
      <c r="D121" s="129"/>
      <c r="E121" s="129"/>
      <c r="F121" s="129"/>
      <c r="G121" s="130"/>
    </row>
    <row r="122" spans="1:7" ht="13.5" thickTop="1">
      <c r="A122" s="21"/>
      <c r="B122" s="131"/>
      <c r="C122" s="18"/>
      <c r="D122" s="18"/>
      <c r="E122" s="18"/>
      <c r="F122" s="18"/>
      <c r="G122" s="132"/>
    </row>
    <row r="123" spans="1:7" ht="13.5" thickBot="1">
      <c r="A123" s="21"/>
      <c r="B123" s="131"/>
      <c r="C123" s="18"/>
      <c r="D123" s="18"/>
      <c r="E123" s="18"/>
      <c r="F123" s="18"/>
      <c r="G123" s="133"/>
    </row>
    <row r="124" spans="1:7" ht="15" thickBot="1">
      <c r="A124" s="21"/>
      <c r="B124" s="131"/>
      <c r="C124" s="18"/>
      <c r="D124" s="134" t="s">
        <v>157</v>
      </c>
      <c r="E124" s="18"/>
      <c r="F124" s="18"/>
      <c r="G124" s="135">
        <f>G82-G115</f>
        <v>0</v>
      </c>
    </row>
    <row r="125" spans="1:7" ht="12.75">
      <c r="A125" s="21"/>
      <c r="B125" s="131"/>
      <c r="C125" s="18"/>
      <c r="D125" s="136"/>
      <c r="E125" s="18"/>
      <c r="F125" s="18"/>
      <c r="G125" s="137"/>
    </row>
    <row r="126" spans="1:7" ht="12.75">
      <c r="A126" s="21"/>
      <c r="B126" s="131"/>
      <c r="C126" s="18"/>
      <c r="D126" s="136"/>
      <c r="E126" s="18"/>
      <c r="F126" s="118"/>
      <c r="G126" s="137" t="s">
        <v>405</v>
      </c>
    </row>
    <row r="127" spans="1:7" ht="13.5" thickBot="1">
      <c r="A127" s="21"/>
      <c r="B127" s="131"/>
      <c r="C127" s="18"/>
      <c r="D127" s="136"/>
      <c r="E127" s="18"/>
      <c r="F127" s="118" t="s">
        <v>403</v>
      </c>
      <c r="G127" s="137" t="s">
        <v>404</v>
      </c>
    </row>
    <row r="128" spans="1:7" ht="15" thickBot="1">
      <c r="A128" s="105"/>
      <c r="B128" s="131"/>
      <c r="C128" s="18"/>
      <c r="D128" s="134" t="s">
        <v>160</v>
      </c>
      <c r="E128" s="18"/>
      <c r="F128" s="167"/>
      <c r="G128" s="139"/>
    </row>
    <row r="129" spans="1:7" ht="13.5" thickBot="1">
      <c r="A129" s="21"/>
      <c r="B129" s="131"/>
      <c r="C129" s="18"/>
      <c r="D129" s="136"/>
      <c r="E129" s="18"/>
      <c r="F129" s="23"/>
      <c r="G129" s="140"/>
    </row>
    <row r="130" spans="1:7" ht="15.75" thickBot="1">
      <c r="A130" s="21"/>
      <c r="B130" s="131"/>
      <c r="C130" s="18"/>
      <c r="D130" s="141" t="s">
        <v>161</v>
      </c>
      <c r="E130" s="18"/>
      <c r="F130" s="168">
        <f>IF(F128=0,0,G124/F128)</f>
        <v>0</v>
      </c>
      <c r="G130" s="143">
        <f>IF(G128=0,0,G124/G128)</f>
        <v>0</v>
      </c>
    </row>
    <row r="131" spans="1:7" ht="15">
      <c r="A131" s="21"/>
      <c r="B131" s="131"/>
      <c r="C131" s="18"/>
      <c r="D131" s="136"/>
      <c r="E131" s="18"/>
      <c r="F131" s="18"/>
      <c r="G131" s="144"/>
    </row>
    <row r="132" spans="1:7" ht="13.5" thickBot="1">
      <c r="A132" s="21"/>
      <c r="B132" s="128"/>
      <c r="C132" s="129"/>
      <c r="D132" s="145"/>
      <c r="E132" s="129"/>
      <c r="F132" s="129"/>
      <c r="G132" s="146"/>
    </row>
    <row r="133" spans="1:7" ht="13.5" thickTop="1">
      <c r="A133" s="163"/>
      <c r="B133" s="148"/>
      <c r="C133" s="149"/>
      <c r="D133" s="149"/>
      <c r="E133" s="149"/>
      <c r="F133" s="149"/>
      <c r="G133" s="150"/>
    </row>
    <row r="134" spans="1:7" ht="12.75">
      <c r="A134" s="166"/>
      <c r="B134" s="148"/>
      <c r="C134" s="151" t="s">
        <v>162</v>
      </c>
      <c r="D134" s="149"/>
      <c r="E134" s="149"/>
      <c r="F134" s="149"/>
      <c r="G134" s="152"/>
    </row>
    <row r="135" spans="1:7" ht="12.75">
      <c r="A135" s="166"/>
      <c r="B135" s="153"/>
      <c r="C135" s="154"/>
      <c r="D135" s="154"/>
      <c r="E135" s="154"/>
      <c r="F135" s="154"/>
      <c r="G135" s="155"/>
    </row>
    <row r="136" spans="1:7" ht="12.75">
      <c r="A136" s="166"/>
      <c r="B136" s="156"/>
      <c r="C136" s="157"/>
      <c r="D136" s="157"/>
      <c r="E136" s="157"/>
      <c r="F136" s="157"/>
      <c r="G136" s="158"/>
    </row>
    <row r="137" spans="1:7" ht="12.75">
      <c r="A137" s="166"/>
      <c r="B137" s="156"/>
      <c r="C137" s="157"/>
      <c r="D137" s="157"/>
      <c r="E137" s="157"/>
      <c r="F137" s="157"/>
      <c r="G137" s="158"/>
    </row>
    <row r="138" spans="1:7" ht="12.75">
      <c r="A138" s="166"/>
      <c r="B138" s="156"/>
      <c r="C138" s="157"/>
      <c r="D138" s="157"/>
      <c r="E138" s="157"/>
      <c r="F138" s="157"/>
      <c r="G138" s="158"/>
    </row>
    <row r="139" spans="1:7" ht="12.75">
      <c r="A139" s="166"/>
      <c r="B139" s="156"/>
      <c r="C139" s="157"/>
      <c r="D139" s="157"/>
      <c r="E139" s="157"/>
      <c r="F139" s="157"/>
      <c r="G139" s="158"/>
    </row>
    <row r="140" spans="1:7" ht="13.5" thickBot="1">
      <c r="A140" s="166"/>
      <c r="B140" s="160"/>
      <c r="C140" s="161"/>
      <c r="D140" s="161"/>
      <c r="E140" s="161"/>
      <c r="F140" s="161"/>
      <c r="G140" s="162"/>
    </row>
    <row r="141" spans="1:7" ht="13.5" thickTop="1">
      <c r="A141" s="166"/>
      <c r="B141" s="164"/>
      <c r="C141" s="164"/>
      <c r="D141" s="164"/>
      <c r="E141" s="164"/>
      <c r="F141" s="164"/>
      <c r="G141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82:F82"/>
    <mergeCell ref="B90:G90"/>
    <mergeCell ref="B92:F93"/>
    <mergeCell ref="G92:G93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1">
      <pane ySplit="6" topLeftCell="BM95" activePane="bottomLeft" state="frozen"/>
      <selection pane="topLeft" activeCell="A7" sqref="A7"/>
      <selection pane="bottomLeft" activeCell="I93" sqref="I93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372</v>
      </c>
      <c r="C1" s="13" t="s">
        <v>226</v>
      </c>
      <c r="D1" s="291"/>
      <c r="E1" s="313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931183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/>
      <c r="C17" s="30" t="s">
        <v>375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/>
      <c r="G19" s="57"/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60262</v>
      </c>
      <c r="C24" s="30" t="s">
        <v>83</v>
      </c>
      <c r="D24" s="18"/>
      <c r="E24" s="18"/>
      <c r="F24" s="31"/>
      <c r="G24" s="32"/>
    </row>
    <row r="25" spans="1:7" ht="12.75">
      <c r="A25" s="173"/>
      <c r="B25" s="192">
        <v>602661</v>
      </c>
      <c r="C25" s="184" t="s">
        <v>468</v>
      </c>
      <c r="D25" s="149"/>
      <c r="E25" s="149"/>
      <c r="F25" s="149"/>
      <c r="G25" s="32"/>
    </row>
    <row r="26" spans="1:7" ht="12.75">
      <c r="A26" s="16"/>
      <c r="B26" s="38">
        <v>602662</v>
      </c>
      <c r="C26" s="30" t="s">
        <v>84</v>
      </c>
      <c r="D26" s="18"/>
      <c r="E26" s="18"/>
      <c r="F26" s="31"/>
      <c r="G26" s="32"/>
    </row>
    <row r="27" spans="1:7" ht="12.75">
      <c r="A27" s="173"/>
      <c r="B27" s="192">
        <v>602664</v>
      </c>
      <c r="C27" s="184" t="s">
        <v>262</v>
      </c>
      <c r="D27" s="149"/>
      <c r="E27" s="149"/>
      <c r="F27" s="149"/>
      <c r="G27" s="32"/>
    </row>
    <row r="28" spans="1:7" ht="12.75">
      <c r="A28" s="16"/>
      <c r="B28" s="38">
        <v>602668</v>
      </c>
      <c r="C28" s="30" t="s">
        <v>85</v>
      </c>
      <c r="D28" s="18"/>
      <c r="E28" s="18"/>
      <c r="F28" s="31"/>
      <c r="G28" s="32"/>
    </row>
    <row r="29" spans="1:7" ht="12.75">
      <c r="A29" s="16"/>
      <c r="B29" s="38">
        <v>60268</v>
      </c>
      <c r="C29" s="30" t="s">
        <v>86</v>
      </c>
      <c r="D29" s="18"/>
      <c r="E29" s="18"/>
      <c r="F29" s="31"/>
      <c r="G29" s="32"/>
    </row>
    <row r="30" spans="1:7" ht="12.75">
      <c r="A30" s="16"/>
      <c r="B30" s="38">
        <v>6028</v>
      </c>
      <c r="C30" s="30" t="s">
        <v>87</v>
      </c>
      <c r="D30" s="18"/>
      <c r="E30" s="18"/>
      <c r="F30" s="18"/>
      <c r="G30" s="32"/>
    </row>
    <row r="31" spans="1:7" ht="4.5" customHeight="1">
      <c r="A31" s="16"/>
      <c r="B31" s="35"/>
      <c r="C31" s="36"/>
      <c r="D31" s="14"/>
      <c r="E31" s="14"/>
      <c r="F31" s="14"/>
      <c r="G31" s="63"/>
    </row>
    <row r="32" spans="1:7" ht="12.75">
      <c r="A32" s="16"/>
      <c r="B32" s="38">
        <v>60622</v>
      </c>
      <c r="C32" s="30" t="s">
        <v>88</v>
      </c>
      <c r="D32" s="18"/>
      <c r="E32" s="18"/>
      <c r="F32" s="18"/>
      <c r="G32" s="64"/>
    </row>
    <row r="33" spans="1:7" s="2" customFormat="1" ht="12.75">
      <c r="A33" s="16"/>
      <c r="B33" s="38">
        <v>606261</v>
      </c>
      <c r="C33" s="30" t="s">
        <v>466</v>
      </c>
      <c r="D33" s="18"/>
      <c r="E33" s="18"/>
      <c r="F33" s="18"/>
      <c r="G33" s="64"/>
    </row>
    <row r="34" spans="1:7" ht="12.75">
      <c r="A34" s="16"/>
      <c r="B34" s="38">
        <v>606262</v>
      </c>
      <c r="C34" s="30" t="s">
        <v>89</v>
      </c>
      <c r="D34" s="18"/>
      <c r="E34" s="18"/>
      <c r="F34" s="18"/>
      <c r="G34" s="64"/>
    </row>
    <row r="35" spans="1:7" ht="12.75">
      <c r="A35" s="16"/>
      <c r="B35" s="38">
        <v>606268</v>
      </c>
      <c r="C35" s="30" t="s">
        <v>90</v>
      </c>
      <c r="D35" s="18"/>
      <c r="E35" s="18"/>
      <c r="F35" s="18"/>
      <c r="G35" s="64"/>
    </row>
    <row r="36" spans="1:7" ht="12.75">
      <c r="A36" s="16"/>
      <c r="B36" s="38">
        <v>6068</v>
      </c>
      <c r="C36" s="30" t="s">
        <v>91</v>
      </c>
      <c r="D36" s="18"/>
      <c r="E36" s="18"/>
      <c r="F36" s="18"/>
      <c r="G36" s="32"/>
    </row>
    <row r="37" spans="1:7" ht="4.5" customHeight="1">
      <c r="A37" s="16"/>
      <c r="B37" s="35"/>
      <c r="C37" s="36"/>
      <c r="D37" s="14"/>
      <c r="E37" s="14"/>
      <c r="F37" s="14"/>
      <c r="G37" s="63"/>
    </row>
    <row r="38" spans="1:7" ht="12.75">
      <c r="A38" s="16"/>
      <c r="B38" s="38">
        <v>6072</v>
      </c>
      <c r="C38" s="30" t="s">
        <v>92</v>
      </c>
      <c r="D38" s="18"/>
      <c r="E38" s="18"/>
      <c r="F38" s="18"/>
      <c r="G38" s="32"/>
    </row>
    <row r="39" spans="1:7" ht="4.5" customHeight="1">
      <c r="A39" s="16"/>
      <c r="B39" s="35"/>
      <c r="C39" s="36"/>
      <c r="D39" s="14"/>
      <c r="E39" s="14"/>
      <c r="F39" s="14"/>
      <c r="G39" s="63"/>
    </row>
    <row r="40" spans="1:7" ht="12.75">
      <c r="A40" s="16"/>
      <c r="B40" s="38">
        <v>61228</v>
      </c>
      <c r="C40" s="30" t="s">
        <v>93</v>
      </c>
      <c r="D40" s="18"/>
      <c r="E40" s="18"/>
      <c r="F40" s="31"/>
      <c r="G40" s="32"/>
    </row>
    <row r="41" spans="1:7" ht="12.75">
      <c r="A41" s="16"/>
      <c r="B41" s="38">
        <v>61231</v>
      </c>
      <c r="C41" s="30" t="s">
        <v>94</v>
      </c>
      <c r="D41" s="18"/>
      <c r="E41" s="18"/>
      <c r="F41" s="31"/>
      <c r="G41" s="32"/>
    </row>
    <row r="42" spans="1:7" ht="4.5" customHeight="1">
      <c r="A42" s="16"/>
      <c r="B42" s="35"/>
      <c r="C42" s="36"/>
      <c r="D42" s="14"/>
      <c r="E42" s="14"/>
      <c r="F42" s="14"/>
      <c r="G42" s="63"/>
    </row>
    <row r="43" spans="1:7" ht="12.75">
      <c r="A43" s="16"/>
      <c r="B43" s="38">
        <v>613252</v>
      </c>
      <c r="C43" s="30" t="s">
        <v>95</v>
      </c>
      <c r="D43" s="18"/>
      <c r="E43" s="18"/>
      <c r="F43" s="18"/>
      <c r="G43" s="32"/>
    </row>
    <row r="44" spans="1:7" ht="12.75">
      <c r="A44" s="16"/>
      <c r="B44" s="38">
        <v>613258</v>
      </c>
      <c r="C44" s="30" t="s">
        <v>96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615228</v>
      </c>
      <c r="C46" s="30" t="s">
        <v>373</v>
      </c>
      <c r="D46" s="18"/>
      <c r="E46" s="18"/>
      <c r="F46" s="18"/>
      <c r="G46" s="32"/>
    </row>
    <row r="47" spans="1:7" ht="4.5" customHeight="1">
      <c r="A47" s="16"/>
      <c r="B47" s="35"/>
      <c r="C47" s="36"/>
      <c r="D47" s="14"/>
      <c r="E47" s="14"/>
      <c r="F47" s="14"/>
      <c r="G47" s="63"/>
    </row>
    <row r="48" spans="1:7" ht="12.75">
      <c r="A48" s="16"/>
      <c r="B48" s="38">
        <v>615251</v>
      </c>
      <c r="C48" s="30" t="s">
        <v>97</v>
      </c>
      <c r="D48" s="18"/>
      <c r="E48" s="18"/>
      <c r="F48" s="18"/>
      <c r="G48" s="32"/>
    </row>
    <row r="49" spans="1:7" ht="12.75">
      <c r="A49" s="16"/>
      <c r="B49" s="38">
        <v>615258</v>
      </c>
      <c r="C49" s="30" t="s">
        <v>98</v>
      </c>
      <c r="D49" s="18"/>
      <c r="E49" s="18"/>
      <c r="F49" s="18"/>
      <c r="G49" s="32"/>
    </row>
    <row r="50" spans="1:7" ht="12.75">
      <c r="A50" s="16"/>
      <c r="B50" s="38">
        <v>615268</v>
      </c>
      <c r="C50" s="30" t="s">
        <v>99</v>
      </c>
      <c r="D50" s="18"/>
      <c r="E50" s="18"/>
      <c r="F50" s="18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618</v>
      </c>
      <c r="C52" s="30" t="s">
        <v>106</v>
      </c>
      <c r="D52" s="18"/>
      <c r="E52" s="18"/>
      <c r="F52" s="31"/>
      <c r="G52" s="32"/>
    </row>
    <row r="53" spans="1:7" ht="4.5" customHeight="1">
      <c r="A53" s="16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64"/>
    </row>
    <row r="55" spans="1:7" ht="12.75">
      <c r="A55" s="16"/>
      <c r="B55" s="38">
        <v>6288</v>
      </c>
      <c r="C55" s="30" t="s">
        <v>114</v>
      </c>
      <c r="D55" s="18"/>
      <c r="E55" s="18"/>
      <c r="F55" s="18"/>
      <c r="G55" s="32"/>
    </row>
    <row r="56" spans="1:7" ht="4.5" customHeight="1">
      <c r="A56" s="16"/>
      <c r="B56" s="35"/>
      <c r="C56" s="36"/>
      <c r="D56" s="14"/>
      <c r="E56" s="14"/>
      <c r="F56" s="14"/>
      <c r="G56" s="63"/>
    </row>
    <row r="57" spans="1:7" ht="12.75">
      <c r="A57" s="16"/>
      <c r="B57" s="38">
        <v>6523</v>
      </c>
      <c r="C57" s="30" t="s">
        <v>115</v>
      </c>
      <c r="D57" s="18"/>
      <c r="E57" s="18"/>
      <c r="F57" s="31"/>
      <c r="G57" s="32"/>
    </row>
    <row r="58" spans="1:7" ht="9" customHeight="1">
      <c r="A58" s="16"/>
      <c r="B58" s="65"/>
      <c r="C58" s="21"/>
      <c r="D58" s="23"/>
      <c r="E58" s="23"/>
      <c r="F58" s="23"/>
      <c r="G58" s="66"/>
    </row>
    <row r="59" spans="1:7" ht="12.75">
      <c r="A59" s="16"/>
      <c r="B59" s="67"/>
      <c r="C59" s="68"/>
      <c r="D59" s="69"/>
      <c r="E59" s="69"/>
      <c r="F59" s="70" t="s">
        <v>121</v>
      </c>
      <c r="G59" s="71">
        <f>SUM(G22:G57)</f>
        <v>0</v>
      </c>
    </row>
    <row r="60" spans="1:7" ht="12.75">
      <c r="A60" s="16"/>
      <c r="B60" s="38"/>
      <c r="C60" s="30"/>
      <c r="D60" s="18"/>
      <c r="E60" s="18"/>
      <c r="F60" s="18"/>
      <c r="G60" s="72"/>
    </row>
    <row r="61" spans="1:7" ht="12.75">
      <c r="A61" s="21"/>
      <c r="B61" s="73" t="s">
        <v>122</v>
      </c>
      <c r="C61" s="74"/>
      <c r="D61" s="75"/>
      <c r="E61" s="75"/>
      <c r="F61" s="75"/>
      <c r="G61" s="76"/>
    </row>
    <row r="62" spans="1:7" ht="12.75">
      <c r="A62" s="16"/>
      <c r="B62" s="38">
        <v>6811252</v>
      </c>
      <c r="C62" s="30" t="s">
        <v>125</v>
      </c>
      <c r="D62" s="18"/>
      <c r="E62" s="18"/>
      <c r="F62" s="31"/>
      <c r="G62" s="32"/>
    </row>
    <row r="63" spans="1:7" ht="4.5" customHeight="1">
      <c r="A63" s="16"/>
      <c r="B63" s="35"/>
      <c r="C63" s="36"/>
      <c r="D63" s="14"/>
      <c r="E63" s="14"/>
      <c r="F63" s="14"/>
      <c r="G63" s="63"/>
    </row>
    <row r="64" spans="1:7" ht="12.75">
      <c r="A64" s="16"/>
      <c r="B64" s="38">
        <v>6811288</v>
      </c>
      <c r="C64" s="30" t="s">
        <v>126</v>
      </c>
      <c r="D64" s="18"/>
      <c r="E64" s="18"/>
      <c r="F64" s="18"/>
      <c r="G64" s="32"/>
    </row>
    <row r="65" spans="1:7" ht="9" customHeight="1">
      <c r="A65" s="92"/>
      <c r="B65" s="65"/>
      <c r="C65" s="21"/>
      <c r="D65" s="23"/>
      <c r="E65" s="23"/>
      <c r="F65" s="23"/>
      <c r="G65" s="66"/>
    </row>
    <row r="66" spans="1:7" ht="12.75">
      <c r="A66" s="92"/>
      <c r="B66" s="77"/>
      <c r="C66" s="78"/>
      <c r="D66" s="79"/>
      <c r="E66" s="79"/>
      <c r="F66" s="80" t="s">
        <v>127</v>
      </c>
      <c r="G66" s="81">
        <f>SUM(G62:G64)</f>
        <v>0</v>
      </c>
    </row>
    <row r="67" spans="1:7" ht="13.5" thickBot="1">
      <c r="A67" s="92"/>
      <c r="B67" s="82"/>
      <c r="C67" s="34"/>
      <c r="D67" s="83"/>
      <c r="E67" s="18"/>
      <c r="F67" s="18"/>
      <c r="G67" s="72"/>
    </row>
    <row r="68" spans="1:7" ht="16.5" thickBot="1" thickTop="1">
      <c r="A68" s="92"/>
      <c r="B68" s="431" t="s">
        <v>128</v>
      </c>
      <c r="C68" s="432"/>
      <c r="D68" s="432"/>
      <c r="E68" s="432"/>
      <c r="F68" s="433"/>
      <c r="G68" s="84">
        <f>G14+G59+G66</f>
        <v>0</v>
      </c>
    </row>
    <row r="69" spans="1:7" ht="13.5" thickTop="1">
      <c r="A69" s="21"/>
      <c r="B69" s="85"/>
      <c r="C69" s="85"/>
      <c r="D69" s="85"/>
      <c r="E69" s="85"/>
      <c r="F69" s="85"/>
      <c r="G69" s="85"/>
    </row>
    <row r="70" spans="1:7" ht="12.75">
      <c r="A70" s="16"/>
      <c r="B70" s="86"/>
      <c r="C70" s="86"/>
      <c r="D70" s="86"/>
      <c r="E70" s="86"/>
      <c r="F70" s="86"/>
      <c r="G70" s="86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16"/>
      <c r="B72" s="86"/>
      <c r="C72" s="86"/>
      <c r="D72" s="86"/>
      <c r="E72" s="86"/>
      <c r="F72" s="310"/>
      <c r="G72" s="23"/>
    </row>
    <row r="73" spans="1:7" ht="12.75">
      <c r="A73" s="16"/>
      <c r="B73" s="85"/>
      <c r="C73" s="85"/>
      <c r="D73" s="85"/>
      <c r="E73" s="85"/>
      <c r="F73" s="85"/>
      <c r="G73" s="85"/>
    </row>
    <row r="74" spans="1:7" ht="12.75">
      <c r="A74" s="40"/>
      <c r="B74" s="311" t="s">
        <v>374</v>
      </c>
      <c r="C74" s="311"/>
      <c r="D74" s="311"/>
      <c r="E74" s="89"/>
      <c r="F74" s="89"/>
      <c r="G74" s="85"/>
    </row>
    <row r="75" spans="1:7" ht="3.75" customHeight="1">
      <c r="A75" s="16"/>
      <c r="B75" s="90"/>
      <c r="C75" s="91"/>
      <c r="D75" s="85"/>
      <c r="E75" s="89"/>
      <c r="F75" s="89"/>
      <c r="G75" s="85"/>
    </row>
    <row r="76" spans="1:7" ht="15.75" thickBot="1">
      <c r="A76" s="21"/>
      <c r="B76" s="414" t="s">
        <v>130</v>
      </c>
      <c r="C76" s="415"/>
      <c r="D76" s="415"/>
      <c r="E76" s="415"/>
      <c r="F76" s="415"/>
      <c r="G76" s="416"/>
    </row>
    <row r="77" spans="1:7" ht="3.75" customHeight="1" thickBot="1">
      <c r="A77" s="21"/>
      <c r="B77" s="18"/>
      <c r="C77" s="18"/>
      <c r="D77" s="18"/>
      <c r="E77" s="18"/>
      <c r="F77" s="18"/>
      <c r="G77" s="18"/>
    </row>
    <row r="78" spans="1:7" ht="13.5" thickTop="1">
      <c r="A78" s="105"/>
      <c r="B78" s="417" t="s">
        <v>131</v>
      </c>
      <c r="C78" s="418"/>
      <c r="D78" s="418"/>
      <c r="E78" s="418"/>
      <c r="F78" s="419"/>
      <c r="G78" s="423" t="s">
        <v>69</v>
      </c>
    </row>
    <row r="79" spans="1:7" ht="12.75">
      <c r="A79" s="21"/>
      <c r="B79" s="420"/>
      <c r="C79" s="421"/>
      <c r="D79" s="421"/>
      <c r="E79" s="421"/>
      <c r="F79" s="422"/>
      <c r="G79" s="424"/>
    </row>
    <row r="80" spans="1:7" ht="12.75">
      <c r="A80" s="21"/>
      <c r="B80" s="93"/>
      <c r="C80" s="94"/>
      <c r="D80" s="94"/>
      <c r="E80" s="94"/>
      <c r="F80" s="94"/>
      <c r="G80" s="95"/>
    </row>
    <row r="81" spans="1:7" ht="12.75">
      <c r="A81" s="16"/>
      <c r="B81" s="96" t="s">
        <v>132</v>
      </c>
      <c r="C81" s="97"/>
      <c r="D81" s="97"/>
      <c r="E81" s="97"/>
      <c r="F81" s="97"/>
      <c r="G81" s="98"/>
    </row>
    <row r="82" spans="1:7" ht="12.75">
      <c r="A82" s="21"/>
      <c r="B82" s="38">
        <v>609</v>
      </c>
      <c r="C82" s="58" t="s">
        <v>133</v>
      </c>
      <c r="D82" s="18"/>
      <c r="E82" s="18"/>
      <c r="F82" s="31"/>
      <c r="G82" s="99"/>
    </row>
    <row r="83" spans="1:7" ht="12.75">
      <c r="A83" s="16"/>
      <c r="B83" s="38">
        <v>619</v>
      </c>
      <c r="C83" s="58" t="s">
        <v>134</v>
      </c>
      <c r="D83" s="18"/>
      <c r="E83" s="18"/>
      <c r="F83" s="31"/>
      <c r="G83" s="99"/>
    </row>
    <row r="84" spans="1:7" ht="12.75">
      <c r="A84" s="16"/>
      <c r="B84" s="38">
        <v>629</v>
      </c>
      <c r="C84" s="58" t="s">
        <v>135</v>
      </c>
      <c r="D84" s="18"/>
      <c r="E84" s="18"/>
      <c r="F84" s="31"/>
      <c r="G84" s="99"/>
    </row>
    <row r="85" spans="1:7" ht="4.5" customHeight="1">
      <c r="A85" s="16"/>
      <c r="B85" s="35"/>
      <c r="C85" s="100"/>
      <c r="D85" s="14"/>
      <c r="E85" s="14"/>
      <c r="F85" s="14"/>
      <c r="G85" s="101"/>
    </row>
    <row r="86" spans="1:7" ht="12.75">
      <c r="A86" s="16"/>
      <c r="B86" s="38">
        <v>6319</v>
      </c>
      <c r="C86" s="58" t="s">
        <v>136</v>
      </c>
      <c r="D86" s="18"/>
      <c r="E86" s="18"/>
      <c r="F86" s="31"/>
      <c r="G86" s="99"/>
    </row>
    <row r="87" spans="1:7" ht="12.75">
      <c r="A87" s="16"/>
      <c r="B87" s="38">
        <v>6339</v>
      </c>
      <c r="C87" s="58" t="s">
        <v>137</v>
      </c>
      <c r="D87" s="18"/>
      <c r="E87" s="18"/>
      <c r="F87" s="31"/>
      <c r="G87" s="99"/>
    </row>
    <row r="88" spans="1:7" ht="12.75">
      <c r="A88" s="16"/>
      <c r="B88" s="38">
        <v>6419</v>
      </c>
      <c r="C88" s="58" t="s">
        <v>138</v>
      </c>
      <c r="D88" s="18"/>
      <c r="E88" s="18"/>
      <c r="F88" s="31"/>
      <c r="G88" s="99"/>
    </row>
    <row r="89" spans="1:7" ht="12.75">
      <c r="A89" s="16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16"/>
      <c r="B90" s="38">
        <v>64719</v>
      </c>
      <c r="C90" s="58" t="s">
        <v>142</v>
      </c>
      <c r="D90" s="18"/>
      <c r="E90" s="18"/>
      <c r="F90" s="31"/>
      <c r="G90" s="99"/>
    </row>
    <row r="91" spans="1:7" ht="12.75">
      <c r="A91" s="1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16"/>
      <c r="B92" s="35"/>
      <c r="C92" s="100"/>
      <c r="D92" s="14"/>
      <c r="E92" s="14"/>
      <c r="F92" s="14"/>
      <c r="G92" s="101"/>
    </row>
    <row r="93" spans="1:7" ht="12.75">
      <c r="A93" s="1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1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1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1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1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1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1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16"/>
      <c r="B100" s="65"/>
      <c r="C100" s="106"/>
      <c r="D100" s="23"/>
      <c r="E100" s="23"/>
      <c r="F100" s="23"/>
      <c r="G100" s="107"/>
    </row>
    <row r="101" spans="1:7" ht="12.75">
      <c r="A101" s="21"/>
      <c r="B101" s="108"/>
      <c r="C101" s="109"/>
      <c r="D101" s="110"/>
      <c r="E101" s="110"/>
      <c r="F101" s="111" t="s">
        <v>152</v>
      </c>
      <c r="G101" s="112">
        <f>SUM(G82:G99)</f>
        <v>0</v>
      </c>
    </row>
    <row r="102" spans="1:7" ht="12.75">
      <c r="A102" s="16"/>
      <c r="B102" s="38"/>
      <c r="C102" s="58"/>
      <c r="D102" s="18"/>
      <c r="E102" s="18"/>
      <c r="F102" s="18"/>
      <c r="G102" s="113"/>
    </row>
    <row r="103" spans="1:7" ht="12.75">
      <c r="A103" s="21"/>
      <c r="B103" s="114" t="s">
        <v>153</v>
      </c>
      <c r="C103" s="115"/>
      <c r="D103" s="115"/>
      <c r="E103" s="115"/>
      <c r="F103" s="115"/>
      <c r="G103" s="116"/>
    </row>
    <row r="104" spans="1:7" ht="12.75">
      <c r="A104" s="21"/>
      <c r="B104" s="117"/>
      <c r="C104" s="30" t="s">
        <v>286</v>
      </c>
      <c r="D104" s="18"/>
      <c r="E104" s="118"/>
      <c r="F104" s="18"/>
      <c r="G104" s="119"/>
    </row>
    <row r="105" spans="1:7" ht="9" customHeight="1">
      <c r="A105" s="21"/>
      <c r="B105" s="120"/>
      <c r="C105" s="21"/>
      <c r="D105" s="23"/>
      <c r="E105" s="121"/>
      <c r="F105" s="23"/>
      <c r="G105" s="122"/>
    </row>
    <row r="106" spans="1:7" ht="12.75">
      <c r="A106" s="21"/>
      <c r="B106" s="123"/>
      <c r="C106" s="124"/>
      <c r="D106" s="125"/>
      <c r="E106" s="125"/>
      <c r="F106" s="126"/>
      <c r="G106" s="127"/>
    </row>
    <row r="107" spans="1:7" ht="13.5" thickBot="1">
      <c r="A107" s="21"/>
      <c r="B107" s="128" t="s">
        <v>156</v>
      </c>
      <c r="C107" s="129"/>
      <c r="D107" s="129"/>
      <c r="E107" s="129"/>
      <c r="F107" s="129"/>
      <c r="G107" s="130"/>
    </row>
    <row r="108" spans="1:7" ht="13.5" thickTop="1">
      <c r="A108" s="21"/>
      <c r="B108" s="131"/>
      <c r="C108" s="18"/>
      <c r="D108" s="18"/>
      <c r="E108" s="18"/>
      <c r="F108" s="18"/>
      <c r="G108" s="132"/>
    </row>
    <row r="109" spans="1:7" ht="13.5" thickBot="1">
      <c r="A109" s="21"/>
      <c r="B109" s="131"/>
      <c r="C109" s="18"/>
      <c r="D109" s="18"/>
      <c r="E109" s="18"/>
      <c r="F109" s="18"/>
      <c r="G109" s="133"/>
    </row>
    <row r="110" spans="1:7" ht="15" thickBot="1">
      <c r="A110" s="21"/>
      <c r="B110" s="131"/>
      <c r="C110" s="18"/>
      <c r="D110" s="134" t="s">
        <v>157</v>
      </c>
      <c r="E110" s="18"/>
      <c r="F110" s="18"/>
      <c r="G110" s="135">
        <f>G68-G101</f>
        <v>0</v>
      </c>
    </row>
    <row r="111" spans="1:7" ht="12.75">
      <c r="A111" s="21"/>
      <c r="B111" s="131"/>
      <c r="C111" s="18"/>
      <c r="D111" s="136"/>
      <c r="E111" s="18"/>
      <c r="F111" s="18"/>
      <c r="G111" s="137"/>
    </row>
    <row r="112" spans="1:7" ht="12.75">
      <c r="A112" s="21"/>
      <c r="B112" s="131"/>
      <c r="C112" s="18"/>
      <c r="D112" s="136"/>
      <c r="E112" s="18"/>
      <c r="F112" s="118"/>
      <c r="G112" s="137"/>
    </row>
    <row r="113" spans="1:7" ht="13.5" thickBot="1">
      <c r="A113" s="21"/>
      <c r="B113" s="131"/>
      <c r="C113" s="18"/>
      <c r="D113" s="136"/>
      <c r="E113" s="18"/>
      <c r="F113" s="118"/>
      <c r="G113" s="137" t="s">
        <v>449</v>
      </c>
    </row>
    <row r="114" spans="1:7" ht="15" thickBot="1">
      <c r="A114" s="105"/>
      <c r="B114" s="131"/>
      <c r="C114" s="18"/>
      <c r="D114" s="134" t="s">
        <v>160</v>
      </c>
      <c r="E114" s="18"/>
      <c r="F114" s="304"/>
      <c r="G114" s="283"/>
    </row>
    <row r="115" spans="1:7" ht="13.5" thickBot="1">
      <c r="A115" s="21"/>
      <c r="B115" s="131"/>
      <c r="C115" s="18"/>
      <c r="D115" s="136"/>
      <c r="E115" s="18"/>
      <c r="F115" s="23"/>
      <c r="G115" s="140"/>
    </row>
    <row r="116" spans="1:7" ht="15.75" thickBot="1">
      <c r="A116" s="21"/>
      <c r="B116" s="131"/>
      <c r="C116" s="18"/>
      <c r="D116" s="141" t="s">
        <v>161</v>
      </c>
      <c r="E116" s="18"/>
      <c r="F116" s="305"/>
      <c r="G116" s="303">
        <f>IF(G114=0,0,G110/G114)</f>
        <v>0</v>
      </c>
    </row>
    <row r="117" spans="1:7" ht="15">
      <c r="A117" s="21"/>
      <c r="B117" s="131"/>
      <c r="C117" s="18"/>
      <c r="D117" s="136"/>
      <c r="E117" s="18"/>
      <c r="F117" s="18"/>
      <c r="G117" s="144"/>
    </row>
    <row r="118" spans="1:7" ht="13.5" thickBot="1">
      <c r="A118" s="21"/>
      <c r="B118" s="128"/>
      <c r="C118" s="129"/>
      <c r="D118" s="145"/>
      <c r="E118" s="129"/>
      <c r="F118" s="129"/>
      <c r="G118" s="146"/>
    </row>
    <row r="119" spans="1:7" ht="13.5" thickTop="1">
      <c r="A119" s="163"/>
      <c r="B119" s="148"/>
      <c r="C119" s="149"/>
      <c r="D119" s="149"/>
      <c r="E119" s="149"/>
      <c r="F119" s="149"/>
      <c r="G119" s="150"/>
    </row>
    <row r="120" spans="1:7" ht="12.75">
      <c r="A120" s="166"/>
      <c r="B120" s="148"/>
      <c r="C120" s="151" t="s">
        <v>162</v>
      </c>
      <c r="D120" s="149"/>
      <c r="E120" s="149"/>
      <c r="F120" s="149"/>
      <c r="G120" s="152"/>
    </row>
    <row r="121" spans="1:7" ht="12.75">
      <c r="A121" s="166"/>
      <c r="B121" s="153"/>
      <c r="C121" s="154"/>
      <c r="D121" s="154"/>
      <c r="E121" s="154"/>
      <c r="F121" s="154"/>
      <c r="G121" s="155"/>
    </row>
    <row r="122" spans="1:7" ht="12.75">
      <c r="A122" s="166"/>
      <c r="B122" s="156"/>
      <c r="C122" s="157"/>
      <c r="D122" s="157"/>
      <c r="E122" s="157"/>
      <c r="F122" s="157"/>
      <c r="G122" s="158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3.5" thickBot="1">
      <c r="A126" s="166"/>
      <c r="B126" s="160"/>
      <c r="C126" s="161"/>
      <c r="D126" s="161"/>
      <c r="E126" s="161"/>
      <c r="F126" s="161"/>
      <c r="G126" s="162"/>
    </row>
    <row r="127" spans="1:7" ht="13.5" thickTop="1">
      <c r="A127" s="166"/>
      <c r="B127" s="164"/>
      <c r="C127" s="164"/>
      <c r="D127" s="164"/>
      <c r="E127" s="164"/>
      <c r="F127" s="164"/>
      <c r="G127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8:F68"/>
    <mergeCell ref="B76:G76"/>
    <mergeCell ref="B78:F79"/>
    <mergeCell ref="G78:G79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3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4"/>
  <sheetViews>
    <sheetView showGridLines="0" workbookViewId="0" topLeftCell="A1">
      <pane ySplit="6" topLeftCell="BM103" activePane="bottomLeft" state="frozen"/>
      <selection pane="topLeft" activeCell="A7" sqref="A7"/>
      <selection pane="bottomLeft" activeCell="I105" sqref="I105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364</v>
      </c>
      <c r="C1" s="13"/>
      <c r="D1" s="291" t="s">
        <v>366</v>
      </c>
      <c r="E1" s="292"/>
      <c r="F1" s="412">
        <f>+0!D9</f>
        <v>0</v>
      </c>
      <c r="G1" s="413"/>
    </row>
    <row r="2" spans="1:7" ht="9" customHeight="1" thickBot="1">
      <c r="A2" s="16"/>
      <c r="B2" s="17"/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/>
      <c r="C17" s="30" t="s">
        <v>371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/>
      <c r="G19" s="57"/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60262</v>
      </c>
      <c r="C24" s="30" t="s">
        <v>83</v>
      </c>
      <c r="D24" s="18"/>
      <c r="E24" s="18"/>
      <c r="F24" s="31"/>
      <c r="G24" s="32"/>
    </row>
    <row r="25" spans="1:7" ht="12.75">
      <c r="A25" s="16"/>
      <c r="B25" s="38">
        <v>60263</v>
      </c>
      <c r="C25" s="30" t="s">
        <v>236</v>
      </c>
      <c r="D25" s="18"/>
      <c r="E25" s="18"/>
      <c r="F25" s="31"/>
      <c r="G25" s="32"/>
    </row>
    <row r="26" spans="1:7" ht="12.75">
      <c r="A26" s="173"/>
      <c r="B26" s="192">
        <v>602661</v>
      </c>
      <c r="C26" s="184" t="s">
        <v>468</v>
      </c>
      <c r="D26" s="149"/>
      <c r="E26" s="149"/>
      <c r="F26" s="149"/>
      <c r="G26" s="32"/>
    </row>
    <row r="27" spans="1:7" ht="12.75">
      <c r="A27" s="16"/>
      <c r="B27" s="38">
        <v>602662</v>
      </c>
      <c r="C27" s="30" t="s">
        <v>84</v>
      </c>
      <c r="D27" s="18"/>
      <c r="E27" s="18"/>
      <c r="F27" s="31"/>
      <c r="G27" s="32"/>
    </row>
    <row r="28" spans="1:7" ht="12.75">
      <c r="A28" s="173"/>
      <c r="B28" s="192">
        <v>602664</v>
      </c>
      <c r="C28" s="184" t="s">
        <v>262</v>
      </c>
      <c r="D28" s="149"/>
      <c r="E28" s="149"/>
      <c r="F28" s="149"/>
      <c r="G28" s="32"/>
    </row>
    <row r="29" spans="1:7" ht="12.75">
      <c r="A29" s="16"/>
      <c r="B29" s="38">
        <v>602668</v>
      </c>
      <c r="C29" s="30" t="s">
        <v>85</v>
      </c>
      <c r="D29" s="18"/>
      <c r="E29" s="18"/>
      <c r="F29" s="31"/>
      <c r="G29" s="32"/>
    </row>
    <row r="30" spans="1:7" ht="12.75">
      <c r="A30" s="16"/>
      <c r="B30" s="38">
        <v>60268</v>
      </c>
      <c r="C30" s="30" t="s">
        <v>86</v>
      </c>
      <c r="D30" s="18"/>
      <c r="E30" s="18"/>
      <c r="F30" s="31"/>
      <c r="G30" s="32"/>
    </row>
    <row r="31" spans="1:7" ht="12.75">
      <c r="A31" s="16"/>
      <c r="B31" s="38">
        <v>6028</v>
      </c>
      <c r="C31" s="30" t="s">
        <v>87</v>
      </c>
      <c r="D31" s="18"/>
      <c r="E31" s="18"/>
      <c r="F31" s="18"/>
      <c r="G31" s="32"/>
    </row>
    <row r="32" spans="1:7" ht="4.5" customHeight="1">
      <c r="A32" s="16"/>
      <c r="B32" s="35"/>
      <c r="C32" s="36"/>
      <c r="D32" s="14"/>
      <c r="E32" s="14"/>
      <c r="F32" s="14"/>
      <c r="G32" s="63"/>
    </row>
    <row r="33" spans="1:7" ht="12.75">
      <c r="A33" s="16"/>
      <c r="B33" s="38">
        <v>60622</v>
      </c>
      <c r="C33" s="30" t="s">
        <v>88</v>
      </c>
      <c r="D33" s="18"/>
      <c r="E33" s="18"/>
      <c r="F33" s="18"/>
      <c r="G33" s="64"/>
    </row>
    <row r="34" spans="1:7" ht="12.75">
      <c r="A34" s="16"/>
      <c r="B34" s="38">
        <v>60623</v>
      </c>
      <c r="C34" s="30" t="s">
        <v>351</v>
      </c>
      <c r="D34" s="18"/>
      <c r="E34" s="18"/>
      <c r="F34" s="18"/>
      <c r="G34" s="64"/>
    </row>
    <row r="35" spans="1:7" s="2" customFormat="1" ht="12.75">
      <c r="A35" s="16"/>
      <c r="B35" s="38">
        <v>606261</v>
      </c>
      <c r="C35" s="30" t="s">
        <v>466</v>
      </c>
      <c r="D35" s="18"/>
      <c r="E35" s="18"/>
      <c r="F35" s="18"/>
      <c r="G35" s="64"/>
    </row>
    <row r="36" spans="1:7" ht="12.75">
      <c r="A36" s="16"/>
      <c r="B36" s="38">
        <v>606262</v>
      </c>
      <c r="C36" s="30" t="s">
        <v>89</v>
      </c>
      <c r="D36" s="18"/>
      <c r="E36" s="18"/>
      <c r="F36" s="18"/>
      <c r="G36" s="64"/>
    </row>
    <row r="37" spans="1:7" ht="12.75">
      <c r="A37" s="16"/>
      <c r="B37" s="38">
        <v>606268</v>
      </c>
      <c r="C37" s="30" t="s">
        <v>90</v>
      </c>
      <c r="D37" s="18"/>
      <c r="E37" s="18"/>
      <c r="F37" s="18"/>
      <c r="G37" s="64"/>
    </row>
    <row r="38" spans="1:7" ht="12.75">
      <c r="A38" s="16"/>
      <c r="B38" s="38">
        <v>6068</v>
      </c>
      <c r="C38" s="30" t="s">
        <v>91</v>
      </c>
      <c r="D38" s="18"/>
      <c r="E38" s="18"/>
      <c r="F38" s="18"/>
      <c r="G38" s="32"/>
    </row>
    <row r="39" spans="1:7" ht="4.5" customHeight="1">
      <c r="A39" s="16"/>
      <c r="B39" s="35"/>
      <c r="C39" s="36"/>
      <c r="D39" s="14"/>
      <c r="E39" s="14"/>
      <c r="F39" s="14"/>
      <c r="G39" s="63"/>
    </row>
    <row r="40" spans="1:7" ht="12.75">
      <c r="A40" s="16"/>
      <c r="B40" s="38">
        <v>6072</v>
      </c>
      <c r="C40" s="30" t="s">
        <v>92</v>
      </c>
      <c r="D40" s="18"/>
      <c r="E40" s="18"/>
      <c r="F40" s="18"/>
      <c r="G40" s="32"/>
    </row>
    <row r="41" spans="1:7" ht="4.5" customHeight="1">
      <c r="A41" s="16"/>
      <c r="B41" s="35"/>
      <c r="C41" s="36"/>
      <c r="D41" s="14"/>
      <c r="E41" s="14"/>
      <c r="F41" s="14"/>
      <c r="G41" s="63"/>
    </row>
    <row r="42" spans="1:7" ht="12.75">
      <c r="A42" s="16"/>
      <c r="B42" s="38">
        <v>61228</v>
      </c>
      <c r="C42" s="30" t="s">
        <v>93</v>
      </c>
      <c r="D42" s="18"/>
      <c r="E42" s="18"/>
      <c r="F42" s="31"/>
      <c r="G42" s="32"/>
    </row>
    <row r="43" spans="1:7" ht="12.75">
      <c r="A43" s="16"/>
      <c r="B43" s="38">
        <v>61231</v>
      </c>
      <c r="C43" s="30" t="s">
        <v>94</v>
      </c>
      <c r="D43" s="18"/>
      <c r="E43" s="18"/>
      <c r="F43" s="31"/>
      <c r="G43" s="32"/>
    </row>
    <row r="44" spans="1:7" ht="4.5" customHeight="1">
      <c r="A44" s="16"/>
      <c r="B44" s="35"/>
      <c r="C44" s="36"/>
      <c r="D44" s="14"/>
      <c r="E44" s="14"/>
      <c r="F44" s="14"/>
      <c r="G44" s="63"/>
    </row>
    <row r="45" spans="1:7" ht="12.75">
      <c r="A45" s="16"/>
      <c r="B45" s="38">
        <v>613252</v>
      </c>
      <c r="C45" s="30" t="s">
        <v>95</v>
      </c>
      <c r="D45" s="18"/>
      <c r="E45" s="18"/>
      <c r="F45" s="18"/>
      <c r="G45" s="32"/>
    </row>
    <row r="46" spans="1:7" ht="12.75">
      <c r="A46" s="16"/>
      <c r="B46" s="38">
        <v>613258</v>
      </c>
      <c r="C46" s="30" t="s">
        <v>96</v>
      </c>
      <c r="D46" s="18"/>
      <c r="E46" s="18"/>
      <c r="F46" s="18"/>
      <c r="G46" s="32"/>
    </row>
    <row r="47" spans="1:7" ht="4.5" customHeight="1">
      <c r="A47" s="16"/>
      <c r="B47" s="35"/>
      <c r="C47" s="36"/>
      <c r="D47" s="14"/>
      <c r="E47" s="14"/>
      <c r="F47" s="14"/>
      <c r="G47" s="63"/>
    </row>
    <row r="48" spans="1:7" ht="12.75">
      <c r="A48" s="16"/>
      <c r="B48" s="38">
        <v>61522</v>
      </c>
      <c r="C48" s="30" t="s">
        <v>367</v>
      </c>
      <c r="D48" s="18"/>
      <c r="E48" s="18"/>
      <c r="F48" s="18"/>
      <c r="G48" s="32"/>
    </row>
    <row r="49" spans="1:7" ht="4.5" customHeight="1">
      <c r="A49" s="16"/>
      <c r="B49" s="35"/>
      <c r="C49" s="36"/>
      <c r="D49" s="14"/>
      <c r="E49" s="14"/>
      <c r="F49" s="14"/>
      <c r="G49" s="63"/>
    </row>
    <row r="50" spans="1:7" ht="12.75">
      <c r="A50" s="16"/>
      <c r="B50" s="38">
        <v>615251</v>
      </c>
      <c r="C50" s="30" t="s">
        <v>97</v>
      </c>
      <c r="D50" s="18"/>
      <c r="E50" s="18"/>
      <c r="F50" s="18"/>
      <c r="G50" s="32"/>
    </row>
    <row r="51" spans="1:7" ht="12.75">
      <c r="A51" s="16"/>
      <c r="B51" s="38">
        <v>615253</v>
      </c>
      <c r="C51" s="306" t="s">
        <v>239</v>
      </c>
      <c r="D51" s="18"/>
      <c r="E51" s="18"/>
      <c r="F51" s="18"/>
      <c r="G51" s="32"/>
    </row>
    <row r="52" spans="1:7" ht="12.75">
      <c r="A52" s="16"/>
      <c r="B52" s="38">
        <v>615258</v>
      </c>
      <c r="C52" s="30" t="s">
        <v>98</v>
      </c>
      <c r="D52" s="18"/>
      <c r="E52" s="18"/>
      <c r="F52" s="18"/>
      <c r="G52" s="32"/>
    </row>
    <row r="53" spans="1:7" ht="12.75">
      <c r="A53" s="16"/>
      <c r="B53" s="38">
        <v>615268</v>
      </c>
      <c r="C53" s="30" t="s">
        <v>99</v>
      </c>
      <c r="D53" s="18"/>
      <c r="E53" s="18"/>
      <c r="F53" s="18"/>
      <c r="G53" s="32"/>
    </row>
    <row r="54" spans="1:7" ht="4.5" customHeight="1">
      <c r="A54" s="16"/>
      <c r="B54" s="35"/>
      <c r="C54" s="36"/>
      <c r="D54" s="14"/>
      <c r="E54" s="14"/>
      <c r="F54" s="14"/>
      <c r="G54" s="63"/>
    </row>
    <row r="55" spans="1:7" ht="12.75">
      <c r="A55" s="16"/>
      <c r="B55" s="38">
        <v>618</v>
      </c>
      <c r="C55" s="30" t="s">
        <v>106</v>
      </c>
      <c r="D55" s="18"/>
      <c r="E55" s="18"/>
      <c r="F55" s="31"/>
      <c r="G55" s="32"/>
    </row>
    <row r="56" spans="1:7" ht="4.5" customHeight="1">
      <c r="A56" s="16"/>
      <c r="B56" s="35"/>
      <c r="C56" s="36"/>
      <c r="D56" s="14"/>
      <c r="E56" s="14"/>
      <c r="F56" s="14"/>
      <c r="G56" s="63"/>
    </row>
    <row r="57" spans="1:7" ht="12.75">
      <c r="A57" s="16"/>
      <c r="B57" s="38">
        <v>6286</v>
      </c>
      <c r="C57" s="30" t="s">
        <v>113</v>
      </c>
      <c r="D57" s="18"/>
      <c r="E57" s="18"/>
      <c r="F57" s="18"/>
      <c r="G57" s="64"/>
    </row>
    <row r="58" spans="1:7" ht="12.75">
      <c r="A58" s="16"/>
      <c r="B58" s="38">
        <v>6288</v>
      </c>
      <c r="C58" s="30" t="s">
        <v>114</v>
      </c>
      <c r="D58" s="18"/>
      <c r="E58" s="18"/>
      <c r="F58" s="18"/>
      <c r="G58" s="32"/>
    </row>
    <row r="59" spans="1:7" ht="4.5" customHeight="1">
      <c r="A59" s="16"/>
      <c r="B59" s="35"/>
      <c r="C59" s="36"/>
      <c r="D59" s="14"/>
      <c r="E59" s="14"/>
      <c r="F59" s="14"/>
      <c r="G59" s="63"/>
    </row>
    <row r="60" spans="1:7" ht="12.75">
      <c r="A60" s="16"/>
      <c r="B60" s="38">
        <v>6523</v>
      </c>
      <c r="C60" s="30" t="s">
        <v>115</v>
      </c>
      <c r="D60" s="18"/>
      <c r="E60" s="18"/>
      <c r="F60" s="31"/>
      <c r="G60" s="32"/>
    </row>
    <row r="61" spans="1:7" ht="9" customHeight="1">
      <c r="A61" s="16"/>
      <c r="B61" s="65"/>
      <c r="C61" s="21"/>
      <c r="D61" s="23"/>
      <c r="E61" s="23"/>
      <c r="F61" s="23"/>
      <c r="G61" s="66"/>
    </row>
    <row r="62" spans="1:7" ht="12.75">
      <c r="A62" s="16"/>
      <c r="B62" s="67"/>
      <c r="C62" s="68"/>
      <c r="D62" s="69"/>
      <c r="E62" s="69"/>
      <c r="F62" s="70" t="s">
        <v>121</v>
      </c>
      <c r="G62" s="71">
        <f>SUM(G22:G60)</f>
        <v>0</v>
      </c>
    </row>
    <row r="63" spans="1:7" ht="12.75">
      <c r="A63" s="16"/>
      <c r="B63" s="38"/>
      <c r="C63" s="30"/>
      <c r="D63" s="18"/>
      <c r="E63" s="18"/>
      <c r="F63" s="18"/>
      <c r="G63" s="72"/>
    </row>
    <row r="64" spans="1:7" ht="12.75">
      <c r="A64" s="21"/>
      <c r="B64" s="73" t="s">
        <v>122</v>
      </c>
      <c r="C64" s="74"/>
      <c r="D64" s="75"/>
      <c r="E64" s="75"/>
      <c r="F64" s="75"/>
      <c r="G64" s="76"/>
    </row>
    <row r="65" spans="1:7" ht="12.75">
      <c r="A65" s="16"/>
      <c r="B65" s="38">
        <v>6811252</v>
      </c>
      <c r="C65" s="30" t="s">
        <v>125</v>
      </c>
      <c r="D65" s="18"/>
      <c r="E65" s="18"/>
      <c r="F65" s="31"/>
      <c r="G65" s="32"/>
    </row>
    <row r="66" spans="1:7" ht="4.5" customHeight="1">
      <c r="A66" s="16"/>
      <c r="B66" s="35"/>
      <c r="C66" s="36"/>
      <c r="D66" s="14"/>
      <c r="E66" s="14"/>
      <c r="F66" s="14"/>
      <c r="G66" s="63"/>
    </row>
    <row r="67" spans="1:7" ht="12.75">
      <c r="A67" s="16"/>
      <c r="B67" s="38">
        <v>6811281</v>
      </c>
      <c r="C67" s="30" t="s">
        <v>369</v>
      </c>
      <c r="D67" s="18"/>
      <c r="E67" s="18"/>
      <c r="F67" s="18"/>
      <c r="G67" s="32"/>
    </row>
    <row r="68" spans="1:7" ht="12.75">
      <c r="A68" s="16"/>
      <c r="B68" s="38">
        <v>6811284</v>
      </c>
      <c r="C68" s="30" t="s">
        <v>368</v>
      </c>
      <c r="D68" s="18"/>
      <c r="E68" s="18"/>
      <c r="F68" s="18"/>
      <c r="G68" s="32"/>
    </row>
    <row r="69" spans="1:7" ht="12.75">
      <c r="A69" s="16"/>
      <c r="B69" s="38">
        <v>6811288</v>
      </c>
      <c r="C69" s="30" t="s">
        <v>126</v>
      </c>
      <c r="D69" s="18"/>
      <c r="E69" s="18"/>
      <c r="F69" s="18"/>
      <c r="G69" s="32"/>
    </row>
    <row r="70" spans="1:7" ht="9" customHeight="1">
      <c r="A70" s="92"/>
      <c r="B70" s="65"/>
      <c r="C70" s="21"/>
      <c r="D70" s="23"/>
      <c r="E70" s="23"/>
      <c r="F70" s="23"/>
      <c r="G70" s="66"/>
    </row>
    <row r="71" spans="1:7" ht="12.75">
      <c r="A71" s="92"/>
      <c r="B71" s="77"/>
      <c r="C71" s="78"/>
      <c r="D71" s="79"/>
      <c r="E71" s="79"/>
      <c r="F71" s="80" t="s">
        <v>127</v>
      </c>
      <c r="G71" s="81">
        <f>SUM(G65:G69)</f>
        <v>0</v>
      </c>
    </row>
    <row r="72" spans="1:7" ht="13.5" thickBot="1">
      <c r="A72" s="92"/>
      <c r="B72" s="82"/>
      <c r="C72" s="34"/>
      <c r="D72" s="83"/>
      <c r="E72" s="18"/>
      <c r="F72" s="18"/>
      <c r="G72" s="72"/>
    </row>
    <row r="73" spans="1:7" ht="16.5" thickBot="1" thickTop="1">
      <c r="A73" s="92"/>
      <c r="B73" s="431" t="s">
        <v>128</v>
      </c>
      <c r="C73" s="432"/>
      <c r="D73" s="432"/>
      <c r="E73" s="432"/>
      <c r="F73" s="433"/>
      <c r="G73" s="84">
        <f>G14+G62+G71</f>
        <v>0</v>
      </c>
    </row>
    <row r="74" spans="1:7" ht="13.5" thickTop="1">
      <c r="A74" s="21"/>
      <c r="B74" s="85"/>
      <c r="C74" s="85"/>
      <c r="D74" s="85"/>
      <c r="E74" s="85"/>
      <c r="F74" s="85"/>
      <c r="G74" s="85"/>
    </row>
    <row r="75" spans="1:7" ht="12.75">
      <c r="A75" s="16"/>
      <c r="B75" s="86"/>
      <c r="C75" s="86"/>
      <c r="D75" s="86"/>
      <c r="E75" s="86"/>
      <c r="F75" s="86"/>
      <c r="G75" s="86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16"/>
      <c r="B77" s="86"/>
      <c r="C77" s="86"/>
      <c r="D77" s="86"/>
      <c r="E77" s="86"/>
      <c r="F77" s="310"/>
      <c r="G77" s="23"/>
    </row>
    <row r="78" spans="1:7" ht="12.75">
      <c r="A78" s="16"/>
      <c r="B78" s="85"/>
      <c r="C78" s="85"/>
      <c r="D78" s="85"/>
      <c r="E78" s="85"/>
      <c r="F78" s="85"/>
      <c r="G78" s="85"/>
    </row>
    <row r="79" spans="1:7" ht="12.75">
      <c r="A79" s="40"/>
      <c r="B79" s="311" t="s">
        <v>365</v>
      </c>
      <c r="C79" s="311"/>
      <c r="D79" s="311"/>
      <c r="E79" s="89"/>
      <c r="F79" s="89"/>
      <c r="G79" s="85"/>
    </row>
    <row r="80" spans="1:7" ht="3.75" customHeight="1">
      <c r="A80" s="16"/>
      <c r="B80" s="90"/>
      <c r="C80" s="91"/>
      <c r="D80" s="85"/>
      <c r="E80" s="89"/>
      <c r="F80" s="89"/>
      <c r="G80" s="85"/>
    </row>
    <row r="81" spans="1:7" ht="15.75" thickBot="1">
      <c r="A81" s="21"/>
      <c r="B81" s="414" t="s">
        <v>130</v>
      </c>
      <c r="C81" s="415"/>
      <c r="D81" s="415"/>
      <c r="E81" s="415"/>
      <c r="F81" s="415"/>
      <c r="G81" s="416"/>
    </row>
    <row r="82" spans="1:7" ht="3.75" customHeight="1" thickBot="1">
      <c r="A82" s="21"/>
      <c r="B82" s="18"/>
      <c r="C82" s="18"/>
      <c r="D82" s="18"/>
      <c r="E82" s="18"/>
      <c r="F82" s="18"/>
      <c r="G82" s="18"/>
    </row>
    <row r="83" spans="1:7" ht="13.5" thickTop="1">
      <c r="A83" s="105"/>
      <c r="B83" s="417" t="s">
        <v>131</v>
      </c>
      <c r="C83" s="418"/>
      <c r="D83" s="418"/>
      <c r="E83" s="418"/>
      <c r="F83" s="419"/>
      <c r="G83" s="423" t="s">
        <v>69</v>
      </c>
    </row>
    <row r="84" spans="1:7" ht="12.75">
      <c r="A84" s="21"/>
      <c r="B84" s="420"/>
      <c r="C84" s="421"/>
      <c r="D84" s="421"/>
      <c r="E84" s="421"/>
      <c r="F84" s="422"/>
      <c r="G84" s="424"/>
    </row>
    <row r="85" spans="1:7" ht="12.75">
      <c r="A85" s="21"/>
      <c r="B85" s="93"/>
      <c r="C85" s="94"/>
      <c r="D85" s="94"/>
      <c r="E85" s="94"/>
      <c r="F85" s="94"/>
      <c r="G85" s="95"/>
    </row>
    <row r="86" spans="1:7" ht="12.75">
      <c r="A86" s="16"/>
      <c r="B86" s="96" t="s">
        <v>132</v>
      </c>
      <c r="C86" s="97"/>
      <c r="D86" s="97"/>
      <c r="E86" s="97"/>
      <c r="F86" s="97"/>
      <c r="G86" s="98"/>
    </row>
    <row r="87" spans="1:7" ht="12.75">
      <c r="A87" s="21"/>
      <c r="B87" s="38">
        <v>609</v>
      </c>
      <c r="C87" s="58" t="s">
        <v>133</v>
      </c>
      <c r="D87" s="18"/>
      <c r="E87" s="18"/>
      <c r="F87" s="31"/>
      <c r="G87" s="99"/>
    </row>
    <row r="88" spans="1:7" ht="12.75">
      <c r="A88" s="16"/>
      <c r="B88" s="38">
        <v>619</v>
      </c>
      <c r="C88" s="58" t="s">
        <v>134</v>
      </c>
      <c r="D88" s="18"/>
      <c r="E88" s="18"/>
      <c r="F88" s="31"/>
      <c r="G88" s="99"/>
    </row>
    <row r="89" spans="1:7" ht="12.75">
      <c r="A89" s="16"/>
      <c r="B89" s="38">
        <v>629</v>
      </c>
      <c r="C89" s="58" t="s">
        <v>135</v>
      </c>
      <c r="D89" s="18"/>
      <c r="E89" s="18"/>
      <c r="F89" s="31"/>
      <c r="G89" s="99"/>
    </row>
    <row r="90" spans="1:7" ht="4.5" customHeight="1">
      <c r="A90" s="16"/>
      <c r="B90" s="35"/>
      <c r="C90" s="100"/>
      <c r="D90" s="14"/>
      <c r="E90" s="14"/>
      <c r="F90" s="14"/>
      <c r="G90" s="101"/>
    </row>
    <row r="91" spans="1:7" ht="12.75">
      <c r="A91" s="16"/>
      <c r="B91" s="38">
        <v>6319</v>
      </c>
      <c r="C91" s="58" t="s">
        <v>136</v>
      </c>
      <c r="D91" s="18"/>
      <c r="E91" s="18"/>
      <c r="F91" s="31"/>
      <c r="G91" s="99"/>
    </row>
    <row r="92" spans="1:7" ht="12.75">
      <c r="A92" s="16"/>
      <c r="B92" s="38">
        <v>6339</v>
      </c>
      <c r="C92" s="58" t="s">
        <v>137</v>
      </c>
      <c r="D92" s="18"/>
      <c r="E92" s="18"/>
      <c r="F92" s="31"/>
      <c r="G92" s="99"/>
    </row>
    <row r="93" spans="1:7" ht="12.75">
      <c r="A93" s="16"/>
      <c r="B93" s="38">
        <v>6419</v>
      </c>
      <c r="C93" s="58" t="s">
        <v>138</v>
      </c>
      <c r="D93" s="18"/>
      <c r="E93" s="18"/>
      <c r="F93" s="31"/>
      <c r="G93" s="99"/>
    </row>
    <row r="94" spans="1:7" ht="12.75">
      <c r="A94" s="16"/>
      <c r="B94" s="38">
        <v>64519</v>
      </c>
      <c r="C94" s="58" t="s">
        <v>140</v>
      </c>
      <c r="D94" s="18"/>
      <c r="E94" s="18"/>
      <c r="F94" s="31"/>
      <c r="G94" s="99"/>
    </row>
    <row r="95" spans="1:7" ht="12.75">
      <c r="A95" s="16"/>
      <c r="B95" s="38">
        <v>64719</v>
      </c>
      <c r="C95" s="58" t="s">
        <v>142</v>
      </c>
      <c r="D95" s="18"/>
      <c r="E95" s="18"/>
      <c r="F95" s="31"/>
      <c r="G95" s="99"/>
    </row>
    <row r="96" spans="1:7" ht="12.75">
      <c r="A96" s="16"/>
      <c r="B96" s="38">
        <v>6489</v>
      </c>
      <c r="C96" s="58" t="s">
        <v>144</v>
      </c>
      <c r="D96" s="18"/>
      <c r="E96" s="18"/>
      <c r="F96" s="31"/>
      <c r="G96" s="99"/>
    </row>
    <row r="97" spans="1:7" ht="4.5" customHeight="1">
      <c r="A97" s="16"/>
      <c r="B97" s="35"/>
      <c r="C97" s="100"/>
      <c r="D97" s="14"/>
      <c r="E97" s="14"/>
      <c r="F97" s="14"/>
      <c r="G97" s="101"/>
    </row>
    <row r="98" spans="1:7" ht="12.75">
      <c r="A98" s="16"/>
      <c r="B98" s="65">
        <v>71</v>
      </c>
      <c r="C98" s="106" t="s">
        <v>453</v>
      </c>
      <c r="D98" s="23"/>
      <c r="E98" s="23"/>
      <c r="F98" s="23"/>
      <c r="G98" s="382"/>
    </row>
    <row r="99" spans="1:7" ht="12.75">
      <c r="A99" s="16"/>
      <c r="B99" s="65">
        <v>72</v>
      </c>
      <c r="C99" s="106" t="s">
        <v>454</v>
      </c>
      <c r="D99" s="23"/>
      <c r="E99" s="23"/>
      <c r="F99" s="23"/>
      <c r="G99" s="382"/>
    </row>
    <row r="100" spans="1:7" ht="12.75">
      <c r="A100" s="16"/>
      <c r="B100" s="38">
        <v>7474</v>
      </c>
      <c r="C100" s="58" t="s">
        <v>145</v>
      </c>
      <c r="D100" s="18"/>
      <c r="E100" s="18"/>
      <c r="F100" s="31"/>
      <c r="G100" s="99"/>
    </row>
    <row r="101" spans="1:7" ht="12.75">
      <c r="A101" s="16"/>
      <c r="B101" s="38">
        <v>7476</v>
      </c>
      <c r="C101" s="58" t="s">
        <v>146</v>
      </c>
      <c r="D101" s="18"/>
      <c r="E101" s="18"/>
      <c r="F101" s="31"/>
      <c r="G101" s="99"/>
    </row>
    <row r="102" spans="1:7" ht="12.75">
      <c r="A102" s="16"/>
      <c r="B102" s="38">
        <v>7484</v>
      </c>
      <c r="C102" s="58" t="s">
        <v>147</v>
      </c>
      <c r="D102" s="18"/>
      <c r="E102" s="18"/>
      <c r="F102" s="31"/>
      <c r="G102" s="99"/>
    </row>
    <row r="103" spans="1:7" ht="12.75">
      <c r="A103" s="16"/>
      <c r="B103" s="38">
        <v>7541</v>
      </c>
      <c r="C103" s="58" t="s">
        <v>148</v>
      </c>
      <c r="D103" s="18"/>
      <c r="E103" s="18"/>
      <c r="F103" s="31"/>
      <c r="G103" s="99"/>
    </row>
    <row r="104" spans="1:7" ht="12.75">
      <c r="A104" s="16"/>
      <c r="B104" s="38">
        <v>7548</v>
      </c>
      <c r="C104" s="58" t="s">
        <v>149</v>
      </c>
      <c r="D104" s="18"/>
      <c r="E104" s="18"/>
      <c r="F104" s="31"/>
      <c r="G104" s="99"/>
    </row>
    <row r="105" spans="1:7" ht="12.75">
      <c r="A105" s="16"/>
      <c r="B105" s="38">
        <v>758</v>
      </c>
      <c r="C105" s="58" t="s">
        <v>150</v>
      </c>
      <c r="D105" s="18"/>
      <c r="E105" s="18"/>
      <c r="F105" s="31"/>
      <c r="G105" s="99"/>
    </row>
    <row r="106" spans="1:7" ht="12.75">
      <c r="A106" s="16"/>
      <c r="B106" s="38">
        <v>772</v>
      </c>
      <c r="C106" s="58" t="s">
        <v>151</v>
      </c>
      <c r="D106" s="18"/>
      <c r="E106" s="18"/>
      <c r="F106" s="31"/>
      <c r="G106" s="99"/>
    </row>
    <row r="107" spans="1:7" ht="9" customHeight="1">
      <c r="A107" s="16"/>
      <c r="B107" s="65"/>
      <c r="C107" s="106"/>
      <c r="D107" s="23"/>
      <c r="E107" s="23"/>
      <c r="F107" s="23"/>
      <c r="G107" s="107"/>
    </row>
    <row r="108" spans="1:7" ht="12.75">
      <c r="A108" s="21"/>
      <c r="B108" s="108"/>
      <c r="C108" s="109"/>
      <c r="D108" s="110"/>
      <c r="E108" s="110"/>
      <c r="F108" s="111" t="s">
        <v>152</v>
      </c>
      <c r="G108" s="112">
        <f>SUM(G87:G106)</f>
        <v>0</v>
      </c>
    </row>
    <row r="109" spans="1:7" ht="12.75">
      <c r="A109" s="16"/>
      <c r="B109" s="38"/>
      <c r="C109" s="58"/>
      <c r="D109" s="18"/>
      <c r="E109" s="18"/>
      <c r="F109" s="18"/>
      <c r="G109" s="113"/>
    </row>
    <row r="110" spans="1:7" ht="12.75">
      <c r="A110" s="21"/>
      <c r="B110" s="114" t="s">
        <v>153</v>
      </c>
      <c r="C110" s="115"/>
      <c r="D110" s="115"/>
      <c r="E110" s="115"/>
      <c r="F110" s="115"/>
      <c r="G110" s="116"/>
    </row>
    <row r="111" spans="1:7" ht="12.75">
      <c r="A111" s="21"/>
      <c r="B111" s="117"/>
      <c r="C111" s="30" t="s">
        <v>370</v>
      </c>
      <c r="D111" s="18"/>
      <c r="E111" s="118"/>
      <c r="F111" s="18"/>
      <c r="G111" s="119"/>
    </row>
    <row r="112" spans="1:7" ht="9" customHeight="1">
      <c r="A112" s="21"/>
      <c r="B112" s="120"/>
      <c r="C112" s="21"/>
      <c r="D112" s="23"/>
      <c r="E112" s="121"/>
      <c r="F112" s="23"/>
      <c r="G112" s="122"/>
    </row>
    <row r="113" spans="1:7" ht="12.75">
      <c r="A113" s="21"/>
      <c r="B113" s="123"/>
      <c r="C113" s="124"/>
      <c r="D113" s="125"/>
      <c r="E113" s="125"/>
      <c r="F113" s="126"/>
      <c r="G113" s="127"/>
    </row>
    <row r="114" spans="1:7" ht="13.5" thickBot="1">
      <c r="A114" s="21"/>
      <c r="B114" s="128" t="s">
        <v>156</v>
      </c>
      <c r="C114" s="129"/>
      <c r="D114" s="129"/>
      <c r="E114" s="129"/>
      <c r="F114" s="129"/>
      <c r="G114" s="130"/>
    </row>
    <row r="115" spans="1:7" ht="13.5" thickTop="1">
      <c r="A115" s="21"/>
      <c r="B115" s="131"/>
      <c r="C115" s="18"/>
      <c r="D115" s="18"/>
      <c r="E115" s="18"/>
      <c r="F115" s="18"/>
      <c r="G115" s="132"/>
    </row>
    <row r="116" spans="1:7" ht="13.5" thickBot="1">
      <c r="A116" s="21"/>
      <c r="B116" s="131"/>
      <c r="C116" s="18"/>
      <c r="D116" s="18"/>
      <c r="E116" s="18"/>
      <c r="F116" s="18"/>
      <c r="G116" s="133"/>
    </row>
    <row r="117" spans="1:7" ht="15" thickBot="1">
      <c r="A117" s="21"/>
      <c r="B117" s="131"/>
      <c r="C117" s="18"/>
      <c r="D117" s="134" t="s">
        <v>157</v>
      </c>
      <c r="E117" s="18"/>
      <c r="F117" s="18"/>
      <c r="G117" s="135">
        <f>G73-G108</f>
        <v>0</v>
      </c>
    </row>
    <row r="118" spans="1:7" ht="12.75">
      <c r="A118" s="21"/>
      <c r="B118" s="131"/>
      <c r="C118" s="18"/>
      <c r="D118" s="136"/>
      <c r="E118" s="18"/>
      <c r="F118" s="18"/>
      <c r="G118" s="137"/>
    </row>
    <row r="119" spans="1:7" ht="12.75">
      <c r="A119" s="21"/>
      <c r="B119" s="131"/>
      <c r="C119" s="18"/>
      <c r="D119" s="136"/>
      <c r="E119" s="18"/>
      <c r="F119" s="118"/>
      <c r="G119" s="137"/>
    </row>
    <row r="120" spans="1:7" ht="13.5" thickBot="1">
      <c r="A120" s="21"/>
      <c r="B120" s="131"/>
      <c r="C120" s="18"/>
      <c r="D120" s="136"/>
      <c r="E120" s="18"/>
      <c r="F120" s="118" t="s">
        <v>450</v>
      </c>
      <c r="G120" s="137" t="s">
        <v>451</v>
      </c>
    </row>
    <row r="121" spans="1:7" ht="15" thickBot="1">
      <c r="A121" s="105"/>
      <c r="B121" s="131"/>
      <c r="C121" s="18"/>
      <c r="D121" s="134" t="s">
        <v>160</v>
      </c>
      <c r="E121" s="18"/>
      <c r="F121" s="167"/>
      <c r="G121" s="139"/>
    </row>
    <row r="122" spans="1:7" ht="13.5" thickBot="1">
      <c r="A122" s="21"/>
      <c r="B122" s="131"/>
      <c r="C122" s="18"/>
      <c r="D122" s="136"/>
      <c r="E122" s="18"/>
      <c r="F122" s="23"/>
      <c r="G122" s="140"/>
    </row>
    <row r="123" spans="1:7" ht="15.75" thickBot="1">
      <c r="A123" s="21"/>
      <c r="B123" s="131"/>
      <c r="C123" s="18"/>
      <c r="D123" s="141" t="s">
        <v>161</v>
      </c>
      <c r="E123" s="18"/>
      <c r="F123" s="168">
        <f>IF(F121=0,0,G117/F121)</f>
        <v>0</v>
      </c>
      <c r="G123" s="143">
        <f>IF(G121=0,0,G117/G121)</f>
        <v>0</v>
      </c>
    </row>
    <row r="124" spans="1:7" ht="15">
      <c r="A124" s="21"/>
      <c r="B124" s="131"/>
      <c r="C124" s="18"/>
      <c r="D124" s="136"/>
      <c r="E124" s="18"/>
      <c r="F124" s="18"/>
      <c r="G124" s="144"/>
    </row>
    <row r="125" spans="1:7" ht="13.5" thickBot="1">
      <c r="A125" s="21"/>
      <c r="B125" s="128"/>
      <c r="C125" s="129"/>
      <c r="D125" s="145"/>
      <c r="E125" s="129"/>
      <c r="F125" s="129"/>
      <c r="G125" s="146"/>
    </row>
    <row r="126" spans="1:7" ht="13.5" thickTop="1">
      <c r="A126" s="163"/>
      <c r="B126" s="148"/>
      <c r="C126" s="149"/>
      <c r="D126" s="149"/>
      <c r="E126" s="149"/>
      <c r="F126" s="149"/>
      <c r="G126" s="150"/>
    </row>
    <row r="127" spans="1:7" ht="12.75">
      <c r="A127" s="166"/>
      <c r="B127" s="148"/>
      <c r="C127" s="151" t="s">
        <v>162</v>
      </c>
      <c r="D127" s="149"/>
      <c r="E127" s="149"/>
      <c r="F127" s="149"/>
      <c r="G127" s="152"/>
    </row>
    <row r="128" spans="1:7" ht="12.75">
      <c r="A128" s="166"/>
      <c r="B128" s="153"/>
      <c r="C128" s="154"/>
      <c r="D128" s="154"/>
      <c r="E128" s="154"/>
      <c r="F128" s="154"/>
      <c r="G128" s="155"/>
    </row>
    <row r="129" spans="1:7" ht="12.75">
      <c r="A129" s="166"/>
      <c r="B129" s="156"/>
      <c r="C129" s="157"/>
      <c r="D129" s="157"/>
      <c r="E129" s="157"/>
      <c r="F129" s="157"/>
      <c r="G129" s="158"/>
    </row>
    <row r="130" spans="1:7" ht="12.75">
      <c r="A130" s="166"/>
      <c r="B130" s="156"/>
      <c r="C130" s="157"/>
      <c r="D130" s="157"/>
      <c r="E130" s="157"/>
      <c r="F130" s="157"/>
      <c r="G130" s="158"/>
    </row>
    <row r="131" spans="1:7" ht="12.75">
      <c r="A131" s="166"/>
      <c r="B131" s="156"/>
      <c r="C131" s="157"/>
      <c r="D131" s="157"/>
      <c r="E131" s="157"/>
      <c r="F131" s="157"/>
      <c r="G131" s="158"/>
    </row>
    <row r="132" spans="1:7" ht="12.75">
      <c r="A132" s="166"/>
      <c r="B132" s="156"/>
      <c r="C132" s="157"/>
      <c r="D132" s="157"/>
      <c r="E132" s="157"/>
      <c r="F132" s="157"/>
      <c r="G132" s="158"/>
    </row>
    <row r="133" spans="1:7" ht="13.5" thickBot="1">
      <c r="A133" s="166"/>
      <c r="B133" s="160"/>
      <c r="C133" s="161"/>
      <c r="D133" s="161"/>
      <c r="E133" s="161"/>
      <c r="F133" s="161"/>
      <c r="G133" s="162"/>
    </row>
    <row r="134" spans="1:7" ht="13.5" thickTop="1">
      <c r="A134" s="166"/>
      <c r="B134" s="164"/>
      <c r="C134" s="164"/>
      <c r="D134" s="164"/>
      <c r="E134" s="164"/>
      <c r="F134" s="164"/>
      <c r="G134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3:F73"/>
    <mergeCell ref="B81:G81"/>
    <mergeCell ref="B83:F84"/>
    <mergeCell ref="G83:G84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2"/>
  <sheetViews>
    <sheetView showGridLines="0" workbookViewId="0" topLeftCell="A1">
      <pane ySplit="6" topLeftCell="BM82" activePane="bottomLeft" state="frozen"/>
      <selection pane="topLeft" activeCell="A7" sqref="A7"/>
      <selection pane="bottomLeft" activeCell="I115" sqref="I115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361</v>
      </c>
      <c r="C1" s="13"/>
      <c r="D1" s="323" t="s">
        <v>227</v>
      </c>
      <c r="E1" s="292"/>
      <c r="F1" s="412">
        <f>+0!D9</f>
        <v>0</v>
      </c>
      <c r="G1" s="413"/>
    </row>
    <row r="2" spans="1:7" ht="9" customHeight="1" thickBot="1">
      <c r="A2" s="16"/>
      <c r="B2" s="17"/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/>
      <c r="C17" s="30" t="s">
        <v>362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/>
      <c r="G19" s="57"/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6023</v>
      </c>
      <c r="C24" s="30" t="s">
        <v>358</v>
      </c>
      <c r="D24" s="18"/>
      <c r="E24" s="18"/>
      <c r="F24" s="31"/>
      <c r="G24" s="32"/>
    </row>
    <row r="25" spans="1:7" ht="12.75">
      <c r="A25" s="16"/>
      <c r="B25" s="38">
        <v>60261</v>
      </c>
      <c r="C25" s="30" t="s">
        <v>195</v>
      </c>
      <c r="D25" s="18"/>
      <c r="E25" s="18"/>
      <c r="F25" s="31"/>
      <c r="G25" s="32"/>
    </row>
    <row r="26" spans="1:7" ht="12.75">
      <c r="A26" s="16"/>
      <c r="B26" s="38">
        <v>60262</v>
      </c>
      <c r="C26" s="30" t="s">
        <v>83</v>
      </c>
      <c r="D26" s="18"/>
      <c r="E26" s="18"/>
      <c r="F26" s="31"/>
      <c r="G26" s="32"/>
    </row>
    <row r="27" spans="1:7" ht="12.75">
      <c r="A27" s="16"/>
      <c r="B27" s="38">
        <v>60263</v>
      </c>
      <c r="C27" s="30" t="s">
        <v>236</v>
      </c>
      <c r="D27" s="18"/>
      <c r="E27" s="18"/>
      <c r="F27" s="31"/>
      <c r="G27" s="32"/>
    </row>
    <row r="28" spans="1:7" ht="12.75">
      <c r="A28" s="173"/>
      <c r="B28" s="192">
        <v>602661</v>
      </c>
      <c r="C28" s="184" t="s">
        <v>468</v>
      </c>
      <c r="D28" s="149"/>
      <c r="E28" s="149"/>
      <c r="F28" s="149"/>
      <c r="G28" s="32"/>
    </row>
    <row r="29" spans="1:7" ht="12.75">
      <c r="A29" s="16"/>
      <c r="B29" s="38">
        <v>602662</v>
      </c>
      <c r="C29" s="30" t="s">
        <v>84</v>
      </c>
      <c r="D29" s="18"/>
      <c r="E29" s="18"/>
      <c r="F29" s="31"/>
      <c r="G29" s="32"/>
    </row>
    <row r="30" spans="1:7" ht="12.75">
      <c r="A30" s="16"/>
      <c r="B30" s="38">
        <v>602664</v>
      </c>
      <c r="C30" s="30" t="s">
        <v>237</v>
      </c>
      <c r="D30" s="18"/>
      <c r="E30" s="18"/>
      <c r="F30" s="31"/>
      <c r="G30" s="32"/>
    </row>
    <row r="31" spans="1:7" ht="12.75">
      <c r="A31" s="16"/>
      <c r="B31" s="38">
        <v>602668</v>
      </c>
      <c r="C31" s="30" t="s">
        <v>85</v>
      </c>
      <c r="D31" s="18"/>
      <c r="E31" s="18"/>
      <c r="F31" s="31"/>
      <c r="G31" s="32"/>
    </row>
    <row r="32" spans="1:7" ht="12.75">
      <c r="A32" s="16"/>
      <c r="B32" s="38">
        <v>60268</v>
      </c>
      <c r="C32" s="30" t="s">
        <v>86</v>
      </c>
      <c r="D32" s="18"/>
      <c r="E32" s="18"/>
      <c r="F32" s="31"/>
      <c r="G32" s="32"/>
    </row>
    <row r="33" spans="1:7" ht="12.75">
      <c r="A33" s="16"/>
      <c r="B33" s="38">
        <v>6028</v>
      </c>
      <c r="C33" s="30" t="s">
        <v>87</v>
      </c>
      <c r="D33" s="18"/>
      <c r="E33" s="18"/>
      <c r="F33" s="18"/>
      <c r="G33" s="32"/>
    </row>
    <row r="34" spans="1:7" ht="4.5" customHeight="1">
      <c r="A34" s="16"/>
      <c r="B34" s="35"/>
      <c r="C34" s="36"/>
      <c r="D34" s="14"/>
      <c r="E34" s="14"/>
      <c r="F34" s="14"/>
      <c r="G34" s="63"/>
    </row>
    <row r="35" spans="1:7" ht="12.75">
      <c r="A35" s="16"/>
      <c r="B35" s="38">
        <v>60621</v>
      </c>
      <c r="C35" s="30" t="s">
        <v>350</v>
      </c>
      <c r="D35" s="18"/>
      <c r="E35" s="18"/>
      <c r="F35" s="18"/>
      <c r="G35" s="64"/>
    </row>
    <row r="36" spans="1:7" ht="12.75">
      <c r="A36" s="16"/>
      <c r="B36" s="38">
        <v>60622</v>
      </c>
      <c r="C36" s="30" t="s">
        <v>88</v>
      </c>
      <c r="D36" s="18"/>
      <c r="E36" s="18"/>
      <c r="F36" s="18"/>
      <c r="G36" s="64"/>
    </row>
    <row r="37" spans="1:7" ht="12.75">
      <c r="A37" s="16"/>
      <c r="B37" s="38">
        <v>60623</v>
      </c>
      <c r="C37" s="30" t="s">
        <v>351</v>
      </c>
      <c r="D37" s="18"/>
      <c r="E37" s="18"/>
      <c r="F37" s="18"/>
      <c r="G37" s="64"/>
    </row>
    <row r="38" spans="1:7" s="2" customFormat="1" ht="12.75">
      <c r="A38" s="16"/>
      <c r="B38" s="38">
        <v>606261</v>
      </c>
      <c r="C38" s="30" t="s">
        <v>466</v>
      </c>
      <c r="D38" s="18"/>
      <c r="E38" s="18"/>
      <c r="F38" s="18"/>
      <c r="G38" s="64"/>
    </row>
    <row r="39" spans="1:7" ht="12.75">
      <c r="A39" s="16"/>
      <c r="B39" s="38">
        <v>606262</v>
      </c>
      <c r="C39" s="30" t="s">
        <v>89</v>
      </c>
      <c r="D39" s="18"/>
      <c r="E39" s="18"/>
      <c r="F39" s="18"/>
      <c r="G39" s="64"/>
    </row>
    <row r="40" spans="1:7" ht="12.75">
      <c r="A40" s="16"/>
      <c r="B40" s="38">
        <v>606268</v>
      </c>
      <c r="C40" s="30" t="s">
        <v>90</v>
      </c>
      <c r="D40" s="18"/>
      <c r="E40" s="18"/>
      <c r="F40" s="18"/>
      <c r="G40" s="64"/>
    </row>
    <row r="41" spans="1:7" ht="12.75">
      <c r="A41" s="16"/>
      <c r="B41" s="38">
        <v>6063</v>
      </c>
      <c r="C41" s="30" t="s">
        <v>359</v>
      </c>
      <c r="D41" s="18"/>
      <c r="E41" s="18"/>
      <c r="F41" s="18"/>
      <c r="G41" s="64"/>
    </row>
    <row r="42" spans="1:7" ht="12.75">
      <c r="A42" s="16"/>
      <c r="B42" s="38">
        <v>6068</v>
      </c>
      <c r="C42" s="30" t="s">
        <v>91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6072</v>
      </c>
      <c r="C44" s="30" t="s">
        <v>92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61228</v>
      </c>
      <c r="C46" s="30" t="s">
        <v>93</v>
      </c>
      <c r="D46" s="18"/>
      <c r="E46" s="18"/>
      <c r="F46" s="31"/>
      <c r="G46" s="32"/>
    </row>
    <row r="47" spans="1:7" ht="12.75">
      <c r="A47" s="16"/>
      <c r="B47" s="38">
        <v>61231</v>
      </c>
      <c r="C47" s="30" t="s">
        <v>94</v>
      </c>
      <c r="D47" s="18"/>
      <c r="E47" s="18"/>
      <c r="F47" s="31"/>
      <c r="G47" s="32"/>
    </row>
    <row r="48" spans="1:7" ht="4.5" customHeight="1">
      <c r="A48" s="16"/>
      <c r="B48" s="35"/>
      <c r="C48" s="36"/>
      <c r="D48" s="14"/>
      <c r="E48" s="14"/>
      <c r="F48" s="14"/>
      <c r="G48" s="63"/>
    </row>
    <row r="49" spans="1:7" ht="12.75">
      <c r="A49" s="16"/>
      <c r="B49" s="38">
        <v>613252</v>
      </c>
      <c r="C49" s="30" t="s">
        <v>95</v>
      </c>
      <c r="D49" s="18"/>
      <c r="E49" s="18"/>
      <c r="F49" s="18"/>
      <c r="G49" s="32"/>
    </row>
    <row r="50" spans="1:7" ht="12.75">
      <c r="A50" s="16"/>
      <c r="B50" s="38">
        <v>613258</v>
      </c>
      <c r="C50" s="30" t="s">
        <v>96</v>
      </c>
      <c r="D50" s="18"/>
      <c r="E50" s="18"/>
      <c r="F50" s="18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615251</v>
      </c>
      <c r="C52" s="30" t="s">
        <v>97</v>
      </c>
      <c r="D52" s="18"/>
      <c r="E52" s="18"/>
      <c r="F52" s="18"/>
      <c r="G52" s="32"/>
    </row>
    <row r="53" spans="1:7" ht="12.75">
      <c r="A53" s="16"/>
      <c r="B53" s="38">
        <v>615258</v>
      </c>
      <c r="C53" s="30" t="s">
        <v>98</v>
      </c>
      <c r="D53" s="18"/>
      <c r="E53" s="18"/>
      <c r="F53" s="18"/>
      <c r="G53" s="32"/>
    </row>
    <row r="54" spans="1:7" ht="12.75">
      <c r="A54" s="16"/>
      <c r="B54" s="38">
        <v>615268</v>
      </c>
      <c r="C54" s="30" t="s">
        <v>99</v>
      </c>
      <c r="D54" s="18"/>
      <c r="E54" s="18"/>
      <c r="F54" s="18"/>
      <c r="G54" s="32"/>
    </row>
    <row r="55" spans="1:7" ht="4.5" customHeight="1">
      <c r="A55" s="16"/>
      <c r="B55" s="35"/>
      <c r="C55" s="36"/>
      <c r="D55" s="14"/>
      <c r="E55" s="14"/>
      <c r="F55" s="14"/>
      <c r="G55" s="63"/>
    </row>
    <row r="56" spans="1:7" ht="12.75">
      <c r="A56" s="16"/>
      <c r="B56" s="38">
        <v>618</v>
      </c>
      <c r="C56" s="30" t="s">
        <v>106</v>
      </c>
      <c r="D56" s="18"/>
      <c r="E56" s="18"/>
      <c r="F56" s="31"/>
      <c r="G56" s="32"/>
    </row>
    <row r="57" spans="1:7" ht="4.5" customHeight="1">
      <c r="A57" s="16"/>
      <c r="B57" s="35"/>
      <c r="C57" s="36"/>
      <c r="D57" s="14"/>
      <c r="E57" s="14"/>
      <c r="F57" s="14"/>
      <c r="G57" s="63"/>
    </row>
    <row r="58" spans="1:7" ht="12.75">
      <c r="A58" s="16"/>
      <c r="B58" s="38">
        <v>6282</v>
      </c>
      <c r="C58" s="30" t="s">
        <v>360</v>
      </c>
      <c r="D58" s="18"/>
      <c r="E58" s="18"/>
      <c r="F58" s="18"/>
      <c r="G58" s="64"/>
    </row>
    <row r="59" spans="1:7" ht="12.75">
      <c r="A59" s="16"/>
      <c r="B59" s="38">
        <v>6286</v>
      </c>
      <c r="C59" s="30" t="s">
        <v>113</v>
      </c>
      <c r="D59" s="18"/>
      <c r="E59" s="18"/>
      <c r="F59" s="18"/>
      <c r="G59" s="64"/>
    </row>
    <row r="60" spans="1:7" ht="12.75">
      <c r="A60" s="16"/>
      <c r="B60" s="38">
        <v>6288</v>
      </c>
      <c r="C60" s="30" t="s">
        <v>114</v>
      </c>
      <c r="D60" s="18"/>
      <c r="E60" s="18"/>
      <c r="F60" s="18"/>
      <c r="G60" s="32"/>
    </row>
    <row r="61" spans="1:7" ht="4.5" customHeight="1">
      <c r="A61" s="16"/>
      <c r="B61" s="35"/>
      <c r="C61" s="36"/>
      <c r="D61" s="14"/>
      <c r="E61" s="14"/>
      <c r="F61" s="14"/>
      <c r="G61" s="63"/>
    </row>
    <row r="62" spans="1:7" ht="12.75">
      <c r="A62" s="16"/>
      <c r="B62" s="38">
        <v>6523</v>
      </c>
      <c r="C62" s="30" t="s">
        <v>115</v>
      </c>
      <c r="D62" s="18"/>
      <c r="E62" s="18"/>
      <c r="F62" s="31"/>
      <c r="G62" s="32"/>
    </row>
    <row r="63" spans="1:7" ht="9" customHeight="1">
      <c r="A63" s="16"/>
      <c r="B63" s="65"/>
      <c r="C63" s="21"/>
      <c r="D63" s="23"/>
      <c r="E63" s="23"/>
      <c r="F63" s="23"/>
      <c r="G63" s="66"/>
    </row>
    <row r="64" spans="1:7" ht="12.75">
      <c r="A64" s="16"/>
      <c r="B64" s="67"/>
      <c r="C64" s="68"/>
      <c r="D64" s="69"/>
      <c r="E64" s="69"/>
      <c r="F64" s="70" t="s">
        <v>121</v>
      </c>
      <c r="G64" s="71">
        <f>SUM(G22:G62)</f>
        <v>0</v>
      </c>
    </row>
    <row r="65" spans="1:7" ht="12.75">
      <c r="A65" s="16"/>
      <c r="B65" s="38"/>
      <c r="C65" s="30"/>
      <c r="D65" s="18"/>
      <c r="E65" s="18"/>
      <c r="F65" s="18"/>
      <c r="G65" s="72"/>
    </row>
    <row r="66" spans="1:7" ht="12.75">
      <c r="A66" s="21"/>
      <c r="B66" s="73" t="s">
        <v>122</v>
      </c>
      <c r="C66" s="74"/>
      <c r="D66" s="75"/>
      <c r="E66" s="75"/>
      <c r="F66" s="75"/>
      <c r="G66" s="76"/>
    </row>
    <row r="67" spans="1:7" ht="12.75">
      <c r="A67" s="16"/>
      <c r="B67" s="38">
        <v>6811252</v>
      </c>
      <c r="C67" s="30" t="s">
        <v>125</v>
      </c>
      <c r="D67" s="18"/>
      <c r="E67" s="18"/>
      <c r="F67" s="31"/>
      <c r="G67" s="32"/>
    </row>
    <row r="68" spans="1:7" ht="4.5" customHeight="1">
      <c r="A68" s="16"/>
      <c r="B68" s="35"/>
      <c r="C68" s="36"/>
      <c r="D68" s="14"/>
      <c r="E68" s="14"/>
      <c r="F68" s="14"/>
      <c r="G68" s="63"/>
    </row>
    <row r="69" spans="1:7" ht="12.75">
      <c r="A69" s="16"/>
      <c r="B69" s="38">
        <v>6811288</v>
      </c>
      <c r="C69" s="30" t="s">
        <v>126</v>
      </c>
      <c r="D69" s="18"/>
      <c r="E69" s="18"/>
      <c r="F69" s="18"/>
      <c r="G69" s="32"/>
    </row>
    <row r="70" spans="1:7" ht="9" customHeight="1">
      <c r="A70" s="92"/>
      <c r="B70" s="65"/>
      <c r="C70" s="21"/>
      <c r="D70" s="23"/>
      <c r="E70" s="23"/>
      <c r="F70" s="23"/>
      <c r="G70" s="66"/>
    </row>
    <row r="71" spans="1:7" ht="12.75">
      <c r="A71" s="92"/>
      <c r="B71" s="77"/>
      <c r="C71" s="78"/>
      <c r="D71" s="79"/>
      <c r="E71" s="79"/>
      <c r="F71" s="80" t="s">
        <v>127</v>
      </c>
      <c r="G71" s="81">
        <f>SUM(G67:G69)</f>
        <v>0</v>
      </c>
    </row>
    <row r="72" spans="1:7" ht="13.5" thickBot="1">
      <c r="A72" s="92"/>
      <c r="B72" s="82"/>
      <c r="C72" s="34"/>
      <c r="D72" s="83"/>
      <c r="E72" s="18"/>
      <c r="F72" s="18"/>
      <c r="G72" s="72"/>
    </row>
    <row r="73" spans="1:7" ht="16.5" thickBot="1" thickTop="1">
      <c r="A73" s="92"/>
      <c r="B73" s="431" t="s">
        <v>128</v>
      </c>
      <c r="C73" s="432"/>
      <c r="D73" s="432"/>
      <c r="E73" s="432"/>
      <c r="F73" s="433"/>
      <c r="G73" s="84">
        <f>G14+G64+G71</f>
        <v>0</v>
      </c>
    </row>
    <row r="74" spans="1:7" ht="13.5" thickTop="1">
      <c r="A74" s="21"/>
      <c r="B74" s="85"/>
      <c r="C74" s="85"/>
      <c r="D74" s="85"/>
      <c r="E74" s="85"/>
      <c r="F74" s="85"/>
      <c r="G74" s="85"/>
    </row>
    <row r="75" spans="1:7" ht="12.75">
      <c r="A75" s="16"/>
      <c r="B75" s="86"/>
      <c r="C75" s="86"/>
      <c r="D75" s="86"/>
      <c r="E75" s="86"/>
      <c r="F75" s="86"/>
      <c r="G75" s="86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16"/>
      <c r="B77" s="86"/>
      <c r="C77" s="86"/>
      <c r="D77" s="86"/>
      <c r="E77" s="86"/>
      <c r="F77" s="310"/>
      <c r="G77" s="23"/>
    </row>
    <row r="78" spans="1:7" ht="12.75">
      <c r="A78" s="16"/>
      <c r="B78" s="85"/>
      <c r="C78" s="85"/>
      <c r="D78" s="85"/>
      <c r="E78" s="85"/>
      <c r="F78" s="85"/>
      <c r="G78" s="85"/>
    </row>
    <row r="79" spans="1:7" ht="12.75">
      <c r="A79" s="40"/>
      <c r="B79" s="324" t="s">
        <v>227</v>
      </c>
      <c r="C79" s="87"/>
      <c r="D79" s="88"/>
      <c r="E79" s="89"/>
      <c r="F79" s="89"/>
      <c r="G79" s="85"/>
    </row>
    <row r="80" spans="1:7" ht="3.75" customHeight="1">
      <c r="A80" s="16"/>
      <c r="B80" s="90"/>
      <c r="C80" s="91"/>
      <c r="D80" s="85"/>
      <c r="E80" s="89"/>
      <c r="F80" s="89"/>
      <c r="G80" s="85"/>
    </row>
    <row r="81" spans="1:7" ht="15.75" thickBot="1">
      <c r="A81" s="21"/>
      <c r="B81" s="414" t="s">
        <v>130</v>
      </c>
      <c r="C81" s="415"/>
      <c r="D81" s="415"/>
      <c r="E81" s="415"/>
      <c r="F81" s="415"/>
      <c r="G81" s="416"/>
    </row>
    <row r="82" spans="1:7" ht="3.75" customHeight="1" thickBot="1">
      <c r="A82" s="21"/>
      <c r="B82" s="18"/>
      <c r="C82" s="18"/>
      <c r="D82" s="18"/>
      <c r="E82" s="18"/>
      <c r="F82" s="18"/>
      <c r="G82" s="18"/>
    </row>
    <row r="83" spans="1:7" ht="13.5" thickTop="1">
      <c r="A83" s="105"/>
      <c r="B83" s="417" t="s">
        <v>131</v>
      </c>
      <c r="C83" s="418"/>
      <c r="D83" s="418"/>
      <c r="E83" s="418"/>
      <c r="F83" s="419"/>
      <c r="G83" s="423" t="s">
        <v>69</v>
      </c>
    </row>
    <row r="84" spans="1:7" ht="12.75">
      <c r="A84" s="21"/>
      <c r="B84" s="420"/>
      <c r="C84" s="421"/>
      <c r="D84" s="421"/>
      <c r="E84" s="421"/>
      <c r="F84" s="422"/>
      <c r="G84" s="424"/>
    </row>
    <row r="85" spans="1:7" ht="12.75">
      <c r="A85" s="21"/>
      <c r="B85" s="93"/>
      <c r="C85" s="94"/>
      <c r="D85" s="94"/>
      <c r="E85" s="94"/>
      <c r="F85" s="94"/>
      <c r="G85" s="95"/>
    </row>
    <row r="86" spans="1:7" ht="12.75">
      <c r="A86" s="16"/>
      <c r="B86" s="96" t="s">
        <v>132</v>
      </c>
      <c r="C86" s="97"/>
      <c r="D86" s="97"/>
      <c r="E86" s="97"/>
      <c r="F86" s="97"/>
      <c r="G86" s="98"/>
    </row>
    <row r="87" spans="1:7" ht="12.75">
      <c r="A87" s="21"/>
      <c r="B87" s="38">
        <v>609</v>
      </c>
      <c r="C87" s="58" t="s">
        <v>133</v>
      </c>
      <c r="D87" s="18"/>
      <c r="E87" s="18"/>
      <c r="F87" s="31"/>
      <c r="G87" s="99"/>
    </row>
    <row r="88" spans="1:7" ht="12.75">
      <c r="A88" s="16"/>
      <c r="B88" s="38">
        <v>619</v>
      </c>
      <c r="C88" s="58" t="s">
        <v>134</v>
      </c>
      <c r="D88" s="18"/>
      <c r="E88" s="18"/>
      <c r="F88" s="31"/>
      <c r="G88" s="99"/>
    </row>
    <row r="89" spans="1:7" ht="12.75">
      <c r="A89" s="16"/>
      <c r="B89" s="38">
        <v>629</v>
      </c>
      <c r="C89" s="58" t="s">
        <v>135</v>
      </c>
      <c r="D89" s="18"/>
      <c r="E89" s="18"/>
      <c r="F89" s="31"/>
      <c r="G89" s="99"/>
    </row>
    <row r="90" spans="1:7" ht="4.5" customHeight="1">
      <c r="A90" s="16"/>
      <c r="B90" s="35"/>
      <c r="C90" s="100"/>
      <c r="D90" s="14"/>
      <c r="E90" s="14"/>
      <c r="F90" s="14"/>
      <c r="G90" s="101"/>
    </row>
    <row r="91" spans="1:7" ht="12.75">
      <c r="A91" s="16"/>
      <c r="B91" s="38">
        <v>6319</v>
      </c>
      <c r="C91" s="58" t="s">
        <v>136</v>
      </c>
      <c r="D91" s="18"/>
      <c r="E91" s="18"/>
      <c r="F91" s="31"/>
      <c r="G91" s="99"/>
    </row>
    <row r="92" spans="1:7" ht="12.75">
      <c r="A92" s="16"/>
      <c r="B92" s="38">
        <v>6339</v>
      </c>
      <c r="C92" s="58" t="s">
        <v>137</v>
      </c>
      <c r="D92" s="18"/>
      <c r="E92" s="18"/>
      <c r="F92" s="31"/>
      <c r="G92" s="99"/>
    </row>
    <row r="93" spans="1:7" ht="12.75">
      <c r="A93" s="16"/>
      <c r="B93" s="38">
        <v>6419</v>
      </c>
      <c r="C93" s="58" t="s">
        <v>138</v>
      </c>
      <c r="D93" s="18"/>
      <c r="E93" s="18"/>
      <c r="F93" s="31"/>
      <c r="G93" s="99"/>
    </row>
    <row r="94" spans="1:7" ht="12.75">
      <c r="A94" s="16"/>
      <c r="B94" s="38">
        <v>64519</v>
      </c>
      <c r="C94" s="58" t="s">
        <v>140</v>
      </c>
      <c r="D94" s="18"/>
      <c r="E94" s="18"/>
      <c r="F94" s="31"/>
      <c r="G94" s="99"/>
    </row>
    <row r="95" spans="1:7" ht="12.75">
      <c r="A95" s="16"/>
      <c r="B95" s="38">
        <v>64719</v>
      </c>
      <c r="C95" s="58" t="s">
        <v>142</v>
      </c>
      <c r="D95" s="18"/>
      <c r="E95" s="18"/>
      <c r="F95" s="31"/>
      <c r="G95" s="99"/>
    </row>
    <row r="96" spans="1:7" ht="12.75">
      <c r="A96" s="16"/>
      <c r="B96" s="38">
        <v>6489</v>
      </c>
      <c r="C96" s="58" t="s">
        <v>144</v>
      </c>
      <c r="D96" s="18"/>
      <c r="E96" s="18"/>
      <c r="F96" s="31"/>
      <c r="G96" s="99"/>
    </row>
    <row r="97" spans="1:7" ht="4.5" customHeight="1">
      <c r="A97" s="16"/>
      <c r="B97" s="35"/>
      <c r="C97" s="100"/>
      <c r="D97" s="14"/>
      <c r="E97" s="14"/>
      <c r="F97" s="14"/>
      <c r="G97" s="101"/>
    </row>
    <row r="98" spans="1:7" ht="12.75">
      <c r="A98" s="16"/>
      <c r="B98" s="38">
        <v>7474</v>
      </c>
      <c r="C98" s="58" t="s">
        <v>145</v>
      </c>
      <c r="D98" s="18"/>
      <c r="E98" s="18"/>
      <c r="F98" s="31"/>
      <c r="G98" s="99"/>
    </row>
    <row r="99" spans="1:7" ht="12.75">
      <c r="A99" s="16"/>
      <c r="B99" s="38">
        <v>7476</v>
      </c>
      <c r="C99" s="58" t="s">
        <v>146</v>
      </c>
      <c r="D99" s="18"/>
      <c r="E99" s="18"/>
      <c r="F99" s="31"/>
      <c r="G99" s="99"/>
    </row>
    <row r="100" spans="1:7" ht="12.75">
      <c r="A100" s="16"/>
      <c r="B100" s="38">
        <v>7484</v>
      </c>
      <c r="C100" s="58" t="s">
        <v>147</v>
      </c>
      <c r="D100" s="18"/>
      <c r="E100" s="18"/>
      <c r="F100" s="31"/>
      <c r="G100" s="99"/>
    </row>
    <row r="101" spans="1:7" ht="12.75">
      <c r="A101" s="16"/>
      <c r="B101" s="38">
        <v>7541</v>
      </c>
      <c r="C101" s="58" t="s">
        <v>148</v>
      </c>
      <c r="D101" s="18"/>
      <c r="E101" s="18"/>
      <c r="F101" s="31"/>
      <c r="G101" s="99"/>
    </row>
    <row r="102" spans="1:7" ht="12.75">
      <c r="A102" s="16"/>
      <c r="B102" s="38">
        <v>7548</v>
      </c>
      <c r="C102" s="58" t="s">
        <v>149</v>
      </c>
      <c r="D102" s="18"/>
      <c r="E102" s="18"/>
      <c r="F102" s="31"/>
      <c r="G102" s="99"/>
    </row>
    <row r="103" spans="1:7" ht="12.75">
      <c r="A103" s="16"/>
      <c r="B103" s="38">
        <v>758</v>
      </c>
      <c r="C103" s="58" t="s">
        <v>150</v>
      </c>
      <c r="D103" s="18"/>
      <c r="E103" s="18"/>
      <c r="F103" s="31"/>
      <c r="G103" s="99"/>
    </row>
    <row r="104" spans="1:7" ht="12.75">
      <c r="A104" s="16"/>
      <c r="B104" s="38">
        <v>772</v>
      </c>
      <c r="C104" s="58" t="s">
        <v>151</v>
      </c>
      <c r="D104" s="18"/>
      <c r="E104" s="18"/>
      <c r="F104" s="31"/>
      <c r="G104" s="99"/>
    </row>
    <row r="105" spans="1:7" ht="9" customHeight="1">
      <c r="A105" s="16"/>
      <c r="B105" s="65"/>
      <c r="C105" s="106"/>
      <c r="D105" s="23"/>
      <c r="E105" s="23"/>
      <c r="F105" s="23"/>
      <c r="G105" s="107"/>
    </row>
    <row r="106" spans="1:7" ht="12.75">
      <c r="A106" s="21"/>
      <c r="B106" s="108"/>
      <c r="C106" s="109"/>
      <c r="D106" s="110"/>
      <c r="E106" s="110"/>
      <c r="F106" s="111" t="s">
        <v>152</v>
      </c>
      <c r="G106" s="112">
        <f>SUM(G87:G104)</f>
        <v>0</v>
      </c>
    </row>
    <row r="107" spans="1:7" ht="12.75">
      <c r="A107" s="16"/>
      <c r="B107" s="38"/>
      <c r="C107" s="58"/>
      <c r="D107" s="18"/>
      <c r="E107" s="18"/>
      <c r="F107" s="18"/>
      <c r="G107" s="113"/>
    </row>
    <row r="108" spans="1:7" ht="12.75">
      <c r="A108" s="21"/>
      <c r="B108" s="114" t="s">
        <v>153</v>
      </c>
      <c r="C108" s="115"/>
      <c r="D108" s="115"/>
      <c r="E108" s="115"/>
      <c r="F108" s="115"/>
      <c r="G108" s="116"/>
    </row>
    <row r="109" spans="1:7" ht="12.75">
      <c r="A109" s="21"/>
      <c r="B109" s="117"/>
      <c r="C109" s="30" t="s">
        <v>363</v>
      </c>
      <c r="D109" s="18"/>
      <c r="E109" s="118"/>
      <c r="F109" s="18"/>
      <c r="G109" s="119"/>
    </row>
    <row r="110" spans="1:7" ht="9" customHeight="1">
      <c r="A110" s="21"/>
      <c r="B110" s="120"/>
      <c r="C110" s="21"/>
      <c r="D110" s="23"/>
      <c r="E110" s="121"/>
      <c r="F110" s="23"/>
      <c r="G110" s="122"/>
    </row>
    <row r="111" spans="1:7" ht="12.75">
      <c r="A111" s="21"/>
      <c r="B111" s="123"/>
      <c r="C111" s="124"/>
      <c r="D111" s="125"/>
      <c r="E111" s="125"/>
      <c r="F111" s="126"/>
      <c r="G111" s="127"/>
    </row>
    <row r="112" spans="1:7" ht="13.5" thickBot="1">
      <c r="A112" s="21"/>
      <c r="B112" s="128" t="s">
        <v>156</v>
      </c>
      <c r="C112" s="129"/>
      <c r="D112" s="129"/>
      <c r="E112" s="129"/>
      <c r="F112" s="129"/>
      <c r="G112" s="130"/>
    </row>
    <row r="113" spans="1:7" ht="13.5" thickTop="1">
      <c r="A113" s="21"/>
      <c r="B113" s="131"/>
      <c r="C113" s="18"/>
      <c r="D113" s="18"/>
      <c r="E113" s="18"/>
      <c r="F113" s="18"/>
      <c r="G113" s="132"/>
    </row>
    <row r="114" spans="1:7" ht="13.5" thickBot="1">
      <c r="A114" s="21"/>
      <c r="B114" s="131"/>
      <c r="C114" s="18"/>
      <c r="D114" s="18"/>
      <c r="E114" s="18"/>
      <c r="F114" s="18"/>
      <c r="G114" s="133"/>
    </row>
    <row r="115" spans="1:7" ht="15" thickBot="1">
      <c r="A115" s="21"/>
      <c r="B115" s="131"/>
      <c r="C115" s="18"/>
      <c r="D115" s="134" t="s">
        <v>157</v>
      </c>
      <c r="E115" s="18"/>
      <c r="F115" s="18"/>
      <c r="G115" s="135">
        <f>G73-G106</f>
        <v>0</v>
      </c>
    </row>
    <row r="116" spans="1:7" ht="12.75">
      <c r="A116" s="21"/>
      <c r="B116" s="131"/>
      <c r="C116" s="18"/>
      <c r="D116" s="136"/>
      <c r="E116" s="18"/>
      <c r="F116" s="18"/>
      <c r="G116" s="137"/>
    </row>
    <row r="117" spans="1:7" ht="12.75">
      <c r="A117" s="21"/>
      <c r="B117" s="131"/>
      <c r="C117" s="18"/>
      <c r="D117" s="136"/>
      <c r="E117" s="18"/>
      <c r="F117" s="118"/>
      <c r="G117" s="137"/>
    </row>
    <row r="118" spans="1:7" ht="13.5" thickBot="1">
      <c r="A118" s="21"/>
      <c r="B118" s="131"/>
      <c r="C118" s="18"/>
      <c r="D118" s="136"/>
      <c r="E118" s="18"/>
      <c r="F118" s="118"/>
      <c r="G118" s="137" t="s">
        <v>356</v>
      </c>
    </row>
    <row r="119" spans="1:7" ht="15" thickBot="1">
      <c r="A119" s="105"/>
      <c r="B119" s="131"/>
      <c r="C119" s="18"/>
      <c r="D119" s="134" t="s">
        <v>160</v>
      </c>
      <c r="E119" s="18"/>
      <c r="F119" s="304"/>
      <c r="G119" s="283"/>
    </row>
    <row r="120" spans="1:7" ht="13.5" thickBot="1">
      <c r="A120" s="21"/>
      <c r="B120" s="131"/>
      <c r="C120" s="18"/>
      <c r="D120" s="136"/>
      <c r="E120" s="18"/>
      <c r="F120" s="23"/>
      <c r="G120" s="140"/>
    </row>
    <row r="121" spans="1:7" ht="15.75" thickBot="1">
      <c r="A121" s="21"/>
      <c r="B121" s="131"/>
      <c r="C121" s="18"/>
      <c r="D121" s="141" t="s">
        <v>161</v>
      </c>
      <c r="E121" s="18"/>
      <c r="F121" s="305"/>
      <c r="G121" s="303">
        <f>IF(G119=0,0,G115/G119)</f>
        <v>0</v>
      </c>
    </row>
    <row r="122" spans="1:7" ht="15">
      <c r="A122" s="21"/>
      <c r="B122" s="131"/>
      <c r="C122" s="18"/>
      <c r="D122" s="136"/>
      <c r="E122" s="18"/>
      <c r="F122" s="18"/>
      <c r="G122" s="144"/>
    </row>
    <row r="123" spans="1:7" ht="13.5" thickBot="1">
      <c r="A123" s="21"/>
      <c r="B123" s="128"/>
      <c r="C123" s="129"/>
      <c r="D123" s="145"/>
      <c r="E123" s="129"/>
      <c r="F123" s="129"/>
      <c r="G123" s="146"/>
    </row>
    <row r="124" spans="1:7" ht="13.5" thickTop="1">
      <c r="A124" s="163"/>
      <c r="B124" s="148"/>
      <c r="C124" s="149"/>
      <c r="D124" s="149"/>
      <c r="E124" s="149"/>
      <c r="F124" s="149"/>
      <c r="G124" s="150"/>
    </row>
    <row r="125" spans="1:7" ht="12.75">
      <c r="A125" s="166"/>
      <c r="B125" s="148"/>
      <c r="C125" s="151" t="s">
        <v>162</v>
      </c>
      <c r="D125" s="149"/>
      <c r="E125" s="149"/>
      <c r="F125" s="149"/>
      <c r="G125" s="152"/>
    </row>
    <row r="126" spans="1:7" ht="12.75">
      <c r="A126" s="166"/>
      <c r="B126" s="153"/>
      <c r="C126" s="154"/>
      <c r="D126" s="154"/>
      <c r="E126" s="154"/>
      <c r="F126" s="154"/>
      <c r="G126" s="155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2.75">
      <c r="A128" s="166"/>
      <c r="B128" s="156"/>
      <c r="C128" s="157"/>
      <c r="D128" s="157"/>
      <c r="E128" s="157"/>
      <c r="F128" s="157"/>
      <c r="G128" s="158"/>
    </row>
    <row r="129" spans="1:7" ht="12.75">
      <c r="A129" s="166"/>
      <c r="B129" s="156"/>
      <c r="C129" s="157"/>
      <c r="D129" s="157"/>
      <c r="E129" s="157"/>
      <c r="F129" s="157"/>
      <c r="G129" s="158"/>
    </row>
    <row r="130" spans="1:7" ht="12.75">
      <c r="A130" s="166"/>
      <c r="B130" s="156"/>
      <c r="C130" s="157"/>
      <c r="D130" s="157"/>
      <c r="E130" s="157"/>
      <c r="F130" s="157"/>
      <c r="G130" s="158"/>
    </row>
    <row r="131" spans="1:7" ht="13.5" thickBot="1">
      <c r="A131" s="166"/>
      <c r="B131" s="160"/>
      <c r="C131" s="161"/>
      <c r="D131" s="161"/>
      <c r="E131" s="161"/>
      <c r="F131" s="161"/>
      <c r="G131" s="162"/>
    </row>
    <row r="132" spans="1:7" ht="13.5" thickTop="1">
      <c r="A132" s="166"/>
      <c r="B132" s="164"/>
      <c r="C132" s="164"/>
      <c r="D132" s="164"/>
      <c r="E132" s="164"/>
      <c r="F132" s="164"/>
      <c r="G132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3:F73"/>
    <mergeCell ref="B81:G81"/>
    <mergeCell ref="B83:F84"/>
    <mergeCell ref="G83:G84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1"/>
  <sheetViews>
    <sheetView showGridLines="0" workbookViewId="0" topLeftCell="A1">
      <pane ySplit="6" topLeftCell="BM96" activePane="bottomLeft" state="frozen"/>
      <selection pane="topLeft" activeCell="A7" sqref="A7"/>
      <selection pane="bottomLeft" activeCell="A86" sqref="A86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354</v>
      </c>
      <c r="C1" s="13" t="s">
        <v>234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93131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/>
      <c r="C17" s="30" t="s">
        <v>357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/>
      <c r="G19" s="57"/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6023</v>
      </c>
      <c r="C24" s="30" t="s">
        <v>358</v>
      </c>
      <c r="D24" s="18"/>
      <c r="E24" s="18"/>
      <c r="F24" s="31"/>
      <c r="G24" s="32"/>
    </row>
    <row r="25" spans="1:7" ht="12.75">
      <c r="A25" s="16"/>
      <c r="B25" s="38">
        <v>60261</v>
      </c>
      <c r="C25" s="30" t="s">
        <v>195</v>
      </c>
      <c r="D25" s="18"/>
      <c r="E25" s="18"/>
      <c r="F25" s="31"/>
      <c r="G25" s="32"/>
    </row>
    <row r="26" spans="1:7" ht="12.75">
      <c r="A26" s="16"/>
      <c r="B26" s="38">
        <v>60262</v>
      </c>
      <c r="C26" s="30" t="s">
        <v>83</v>
      </c>
      <c r="D26" s="18"/>
      <c r="E26" s="18"/>
      <c r="F26" s="31"/>
      <c r="G26" s="32"/>
    </row>
    <row r="27" spans="1:7" ht="12.75">
      <c r="A27" s="16"/>
      <c r="B27" s="38">
        <v>60263</v>
      </c>
      <c r="C27" s="30" t="s">
        <v>236</v>
      </c>
      <c r="D27" s="18"/>
      <c r="E27" s="18"/>
      <c r="F27" s="31"/>
      <c r="G27" s="32"/>
    </row>
    <row r="28" spans="1:7" ht="12.75">
      <c r="A28" s="173"/>
      <c r="B28" s="192">
        <v>602661</v>
      </c>
      <c r="C28" s="184" t="s">
        <v>468</v>
      </c>
      <c r="D28" s="149"/>
      <c r="E28" s="149"/>
      <c r="F28" s="149"/>
      <c r="G28" s="32"/>
    </row>
    <row r="29" spans="1:7" ht="12.75">
      <c r="A29" s="16"/>
      <c r="B29" s="38">
        <v>602662</v>
      </c>
      <c r="C29" s="30" t="s">
        <v>84</v>
      </c>
      <c r="D29" s="18"/>
      <c r="E29" s="18"/>
      <c r="F29" s="31"/>
      <c r="G29" s="32"/>
    </row>
    <row r="30" spans="1:7" ht="12.75">
      <c r="A30" s="16"/>
      <c r="B30" s="38">
        <v>602664</v>
      </c>
      <c r="C30" s="30" t="s">
        <v>237</v>
      </c>
      <c r="D30" s="18"/>
      <c r="E30" s="18"/>
      <c r="F30" s="31"/>
      <c r="G30" s="32"/>
    </row>
    <row r="31" spans="1:7" ht="12.75">
      <c r="A31" s="16"/>
      <c r="B31" s="38">
        <v>602668</v>
      </c>
      <c r="C31" s="30" t="s">
        <v>85</v>
      </c>
      <c r="D31" s="18"/>
      <c r="E31" s="18"/>
      <c r="F31" s="31"/>
      <c r="G31" s="32"/>
    </row>
    <row r="32" spans="1:7" ht="12.75">
      <c r="A32" s="16"/>
      <c r="B32" s="38">
        <v>60268</v>
      </c>
      <c r="C32" s="30" t="s">
        <v>86</v>
      </c>
      <c r="D32" s="18"/>
      <c r="E32" s="18"/>
      <c r="F32" s="31"/>
      <c r="G32" s="32"/>
    </row>
    <row r="33" spans="1:7" ht="12.75">
      <c r="A33" s="16"/>
      <c r="B33" s="38">
        <v>6028</v>
      </c>
      <c r="C33" s="30" t="s">
        <v>87</v>
      </c>
      <c r="D33" s="18"/>
      <c r="E33" s="18"/>
      <c r="F33" s="18"/>
      <c r="G33" s="32"/>
    </row>
    <row r="34" spans="1:7" ht="4.5" customHeight="1">
      <c r="A34" s="16"/>
      <c r="B34" s="35"/>
      <c r="C34" s="36"/>
      <c r="D34" s="14"/>
      <c r="E34" s="14"/>
      <c r="F34" s="14"/>
      <c r="G34" s="63"/>
    </row>
    <row r="35" spans="1:7" ht="12.75">
      <c r="A35" s="16"/>
      <c r="B35" s="38">
        <v>60621</v>
      </c>
      <c r="C35" s="30" t="s">
        <v>350</v>
      </c>
      <c r="D35" s="18"/>
      <c r="E35" s="18"/>
      <c r="F35" s="18"/>
      <c r="G35" s="64"/>
    </row>
    <row r="36" spans="1:7" ht="12.75">
      <c r="A36" s="16"/>
      <c r="B36" s="38">
        <v>60622</v>
      </c>
      <c r="C36" s="30" t="s">
        <v>88</v>
      </c>
      <c r="D36" s="18"/>
      <c r="E36" s="18"/>
      <c r="F36" s="18"/>
      <c r="G36" s="64"/>
    </row>
    <row r="37" spans="1:7" ht="12.75">
      <c r="A37" s="16"/>
      <c r="B37" s="38">
        <v>60623</v>
      </c>
      <c r="C37" s="30" t="s">
        <v>351</v>
      </c>
      <c r="D37" s="18"/>
      <c r="E37" s="18"/>
      <c r="F37" s="18"/>
      <c r="G37" s="64"/>
    </row>
    <row r="38" spans="1:7" s="2" customFormat="1" ht="12.75">
      <c r="A38" s="16"/>
      <c r="B38" s="38">
        <v>606261</v>
      </c>
      <c r="C38" s="30" t="s">
        <v>466</v>
      </c>
      <c r="D38" s="18"/>
      <c r="E38" s="18"/>
      <c r="F38" s="18"/>
      <c r="G38" s="64"/>
    </row>
    <row r="39" spans="1:7" ht="12.75">
      <c r="A39" s="16"/>
      <c r="B39" s="38">
        <v>606262</v>
      </c>
      <c r="C39" s="30" t="s">
        <v>89</v>
      </c>
      <c r="D39" s="18"/>
      <c r="E39" s="18"/>
      <c r="F39" s="18"/>
      <c r="G39" s="64"/>
    </row>
    <row r="40" spans="1:7" ht="12.75">
      <c r="A40" s="16"/>
      <c r="B40" s="38">
        <v>606268</v>
      </c>
      <c r="C40" s="30" t="s">
        <v>90</v>
      </c>
      <c r="D40" s="18"/>
      <c r="E40" s="18"/>
      <c r="F40" s="18"/>
      <c r="G40" s="64"/>
    </row>
    <row r="41" spans="1:7" ht="12.75">
      <c r="A41" s="16"/>
      <c r="B41" s="38">
        <v>6063</v>
      </c>
      <c r="C41" s="30" t="s">
        <v>359</v>
      </c>
      <c r="D41" s="18"/>
      <c r="E41" s="18"/>
      <c r="F41" s="18"/>
      <c r="G41" s="64"/>
    </row>
    <row r="42" spans="1:7" ht="12.75">
      <c r="A42" s="16"/>
      <c r="B42" s="38">
        <v>6068</v>
      </c>
      <c r="C42" s="30" t="s">
        <v>91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6072</v>
      </c>
      <c r="C44" s="30" t="s">
        <v>92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61228</v>
      </c>
      <c r="C46" s="30" t="s">
        <v>93</v>
      </c>
      <c r="D46" s="18"/>
      <c r="E46" s="18"/>
      <c r="F46" s="31"/>
      <c r="G46" s="32"/>
    </row>
    <row r="47" spans="1:7" ht="12.75">
      <c r="A47" s="16"/>
      <c r="B47" s="38">
        <v>61231</v>
      </c>
      <c r="C47" s="30" t="s">
        <v>94</v>
      </c>
      <c r="D47" s="18"/>
      <c r="E47" s="18"/>
      <c r="F47" s="31"/>
      <c r="G47" s="32"/>
    </row>
    <row r="48" spans="1:7" ht="4.5" customHeight="1">
      <c r="A48" s="16"/>
      <c r="B48" s="35"/>
      <c r="C48" s="36"/>
      <c r="D48" s="14"/>
      <c r="E48" s="14"/>
      <c r="F48" s="14"/>
      <c r="G48" s="63"/>
    </row>
    <row r="49" spans="1:7" ht="12.75">
      <c r="A49" s="16"/>
      <c r="B49" s="38">
        <v>613252</v>
      </c>
      <c r="C49" s="30" t="s">
        <v>95</v>
      </c>
      <c r="D49" s="18"/>
      <c r="E49" s="18"/>
      <c r="F49" s="18"/>
      <c r="G49" s="32"/>
    </row>
    <row r="50" spans="1:7" ht="12.75">
      <c r="A50" s="16"/>
      <c r="B50" s="38">
        <v>613258</v>
      </c>
      <c r="C50" s="30" t="s">
        <v>96</v>
      </c>
      <c r="D50" s="18"/>
      <c r="E50" s="18"/>
      <c r="F50" s="18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615251</v>
      </c>
      <c r="C52" s="30" t="s">
        <v>97</v>
      </c>
      <c r="D52" s="18"/>
      <c r="E52" s="18"/>
      <c r="F52" s="18"/>
      <c r="G52" s="32"/>
    </row>
    <row r="53" spans="1:7" ht="12.75">
      <c r="A53" s="16"/>
      <c r="B53" s="38">
        <v>615258</v>
      </c>
      <c r="C53" s="30" t="s">
        <v>98</v>
      </c>
      <c r="D53" s="18"/>
      <c r="E53" s="18"/>
      <c r="F53" s="18"/>
      <c r="G53" s="32"/>
    </row>
    <row r="54" spans="1:7" ht="12.75">
      <c r="A54" s="16"/>
      <c r="B54" s="38">
        <v>615268</v>
      </c>
      <c r="C54" s="30" t="s">
        <v>99</v>
      </c>
      <c r="D54" s="18"/>
      <c r="E54" s="18"/>
      <c r="F54" s="18"/>
      <c r="G54" s="32"/>
    </row>
    <row r="55" spans="1:7" ht="4.5" customHeight="1">
      <c r="A55" s="16"/>
      <c r="B55" s="35"/>
      <c r="C55" s="36"/>
      <c r="D55" s="14"/>
      <c r="E55" s="14"/>
      <c r="F55" s="14"/>
      <c r="G55" s="63"/>
    </row>
    <row r="56" spans="1:7" ht="12.75">
      <c r="A56" s="16"/>
      <c r="B56" s="38">
        <v>618</v>
      </c>
      <c r="C56" s="30" t="s">
        <v>106</v>
      </c>
      <c r="D56" s="18"/>
      <c r="E56" s="18"/>
      <c r="F56" s="31"/>
      <c r="G56" s="32"/>
    </row>
    <row r="57" spans="1:7" ht="4.5" customHeight="1">
      <c r="A57" s="16"/>
      <c r="B57" s="35"/>
      <c r="C57" s="36"/>
      <c r="D57" s="14"/>
      <c r="E57" s="14"/>
      <c r="F57" s="14"/>
      <c r="G57" s="63"/>
    </row>
    <row r="58" spans="1:7" ht="12.75">
      <c r="A58" s="16"/>
      <c r="B58" s="38">
        <v>6286</v>
      </c>
      <c r="C58" s="30" t="s">
        <v>113</v>
      </c>
      <c r="D58" s="18"/>
      <c r="E58" s="18"/>
      <c r="F58" s="18"/>
      <c r="G58" s="64"/>
    </row>
    <row r="59" spans="1:7" ht="12.75">
      <c r="A59" s="16"/>
      <c r="B59" s="38">
        <v>6288</v>
      </c>
      <c r="C59" s="30" t="s">
        <v>114</v>
      </c>
      <c r="D59" s="18"/>
      <c r="E59" s="18"/>
      <c r="F59" s="18"/>
      <c r="G59" s="32"/>
    </row>
    <row r="60" spans="1:7" ht="4.5" customHeight="1">
      <c r="A60" s="16"/>
      <c r="B60" s="35"/>
      <c r="C60" s="36"/>
      <c r="D60" s="14"/>
      <c r="E60" s="14"/>
      <c r="F60" s="14"/>
      <c r="G60" s="63"/>
    </row>
    <row r="61" spans="1:7" ht="12.75">
      <c r="A61" s="16"/>
      <c r="B61" s="38">
        <v>6523</v>
      </c>
      <c r="C61" s="30" t="s">
        <v>115</v>
      </c>
      <c r="D61" s="18"/>
      <c r="E61" s="18"/>
      <c r="F61" s="31"/>
      <c r="G61" s="32"/>
    </row>
    <row r="62" spans="1:7" ht="9" customHeight="1">
      <c r="A62" s="16"/>
      <c r="B62" s="65"/>
      <c r="C62" s="21"/>
      <c r="D62" s="23"/>
      <c r="E62" s="23"/>
      <c r="F62" s="23"/>
      <c r="G62" s="66"/>
    </row>
    <row r="63" spans="1:7" ht="12.75">
      <c r="A63" s="16"/>
      <c r="B63" s="67"/>
      <c r="C63" s="68"/>
      <c r="D63" s="69"/>
      <c r="E63" s="69"/>
      <c r="F63" s="70" t="s">
        <v>121</v>
      </c>
      <c r="G63" s="71">
        <f>SUM(G22:G61)</f>
        <v>0</v>
      </c>
    </row>
    <row r="64" spans="1:7" ht="12.75">
      <c r="A64" s="16"/>
      <c r="B64" s="38"/>
      <c r="C64" s="30"/>
      <c r="D64" s="18"/>
      <c r="E64" s="18"/>
      <c r="F64" s="18"/>
      <c r="G64" s="72"/>
    </row>
    <row r="65" spans="1:7" ht="12.75">
      <c r="A65" s="21"/>
      <c r="B65" s="73" t="s">
        <v>122</v>
      </c>
      <c r="C65" s="74"/>
      <c r="D65" s="75"/>
      <c r="E65" s="75"/>
      <c r="F65" s="75"/>
      <c r="G65" s="76"/>
    </row>
    <row r="66" spans="1:7" ht="12.75">
      <c r="A66" s="16"/>
      <c r="B66" s="38">
        <v>6811252</v>
      </c>
      <c r="C66" s="30" t="s">
        <v>125</v>
      </c>
      <c r="D66" s="18"/>
      <c r="E66" s="18"/>
      <c r="F66" s="31"/>
      <c r="G66" s="32"/>
    </row>
    <row r="67" spans="1:7" ht="4.5" customHeight="1">
      <c r="A67" s="16"/>
      <c r="B67" s="35"/>
      <c r="C67" s="36"/>
      <c r="D67" s="14"/>
      <c r="E67" s="14"/>
      <c r="F67" s="14"/>
      <c r="G67" s="63"/>
    </row>
    <row r="68" spans="1:7" ht="12.75">
      <c r="A68" s="16"/>
      <c r="B68" s="38">
        <v>6811288</v>
      </c>
      <c r="C68" s="30" t="s">
        <v>126</v>
      </c>
      <c r="D68" s="18"/>
      <c r="E68" s="18"/>
      <c r="F68" s="18"/>
      <c r="G68" s="32"/>
    </row>
    <row r="69" spans="1:7" ht="9" customHeight="1">
      <c r="A69" s="92"/>
      <c r="B69" s="65"/>
      <c r="C69" s="21"/>
      <c r="D69" s="23"/>
      <c r="E69" s="23"/>
      <c r="F69" s="23"/>
      <c r="G69" s="66"/>
    </row>
    <row r="70" spans="1:7" ht="12.75">
      <c r="A70" s="92"/>
      <c r="B70" s="77"/>
      <c r="C70" s="78"/>
      <c r="D70" s="79"/>
      <c r="E70" s="79"/>
      <c r="F70" s="80" t="s">
        <v>127</v>
      </c>
      <c r="G70" s="81">
        <f>SUM(G66:G68)</f>
        <v>0</v>
      </c>
    </row>
    <row r="71" spans="1:7" ht="13.5" thickBot="1">
      <c r="A71" s="92"/>
      <c r="B71" s="82"/>
      <c r="C71" s="34"/>
      <c r="D71" s="83"/>
      <c r="E71" s="18"/>
      <c r="F71" s="18"/>
      <c r="G71" s="72"/>
    </row>
    <row r="72" spans="1:7" ht="16.5" thickBot="1" thickTop="1">
      <c r="A72" s="92"/>
      <c r="B72" s="431" t="s">
        <v>128</v>
      </c>
      <c r="C72" s="432"/>
      <c r="D72" s="432"/>
      <c r="E72" s="432"/>
      <c r="F72" s="433"/>
      <c r="G72" s="84">
        <f>G14+G63+G70</f>
        <v>0</v>
      </c>
    </row>
    <row r="73" spans="1:7" ht="13.5" thickTop="1">
      <c r="A73" s="21"/>
      <c r="B73" s="85"/>
      <c r="C73" s="85"/>
      <c r="D73" s="85"/>
      <c r="E73" s="85"/>
      <c r="F73" s="85"/>
      <c r="G73" s="85"/>
    </row>
    <row r="74" spans="1:7" ht="12.75">
      <c r="A74" s="16"/>
      <c r="B74" s="86"/>
      <c r="C74" s="86"/>
      <c r="D74" s="86"/>
      <c r="E74" s="86"/>
      <c r="F74" s="86"/>
      <c r="G74" s="86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16"/>
      <c r="B76" s="86"/>
      <c r="C76" s="86"/>
      <c r="D76" s="86"/>
      <c r="E76" s="86"/>
      <c r="F76" s="310"/>
      <c r="G76" s="23"/>
    </row>
    <row r="77" spans="1:7" ht="12.75">
      <c r="A77" s="16"/>
      <c r="B77" s="85"/>
      <c r="C77" s="85"/>
      <c r="D77" s="85"/>
      <c r="E77" s="85"/>
      <c r="F77" s="85"/>
      <c r="G77" s="85"/>
    </row>
    <row r="78" spans="1:7" ht="12.75">
      <c r="A78" s="40"/>
      <c r="B78" s="308" t="s">
        <v>234</v>
      </c>
      <c r="C78" s="87"/>
      <c r="D78" s="88"/>
      <c r="E78" s="89"/>
      <c r="F78" s="89"/>
      <c r="G78" s="85"/>
    </row>
    <row r="79" spans="1:7" ht="3.75" customHeight="1">
      <c r="A79" s="16"/>
      <c r="B79" s="90"/>
      <c r="C79" s="91"/>
      <c r="D79" s="85"/>
      <c r="E79" s="89"/>
      <c r="F79" s="89"/>
      <c r="G79" s="85"/>
    </row>
    <row r="80" spans="1:7" ht="15.75" thickBot="1">
      <c r="A80" s="21"/>
      <c r="B80" s="414" t="s">
        <v>130</v>
      </c>
      <c r="C80" s="415"/>
      <c r="D80" s="415"/>
      <c r="E80" s="415"/>
      <c r="F80" s="415"/>
      <c r="G80" s="416"/>
    </row>
    <row r="81" spans="1:7" ht="3.75" customHeight="1" thickBot="1">
      <c r="A81" s="21"/>
      <c r="B81" s="18"/>
      <c r="C81" s="18"/>
      <c r="D81" s="18"/>
      <c r="E81" s="18"/>
      <c r="F81" s="18"/>
      <c r="G81" s="18"/>
    </row>
    <row r="82" spans="1:7" ht="13.5" thickTop="1">
      <c r="A82" s="105"/>
      <c r="B82" s="417" t="s">
        <v>131</v>
      </c>
      <c r="C82" s="418"/>
      <c r="D82" s="418"/>
      <c r="E82" s="418"/>
      <c r="F82" s="419"/>
      <c r="G82" s="423" t="s">
        <v>69</v>
      </c>
    </row>
    <row r="83" spans="1:7" ht="12.75">
      <c r="A83" s="21"/>
      <c r="B83" s="420"/>
      <c r="C83" s="421"/>
      <c r="D83" s="421"/>
      <c r="E83" s="421"/>
      <c r="F83" s="422"/>
      <c r="G83" s="424"/>
    </row>
    <row r="84" spans="1:7" ht="12.75">
      <c r="A84" s="21"/>
      <c r="B84" s="93"/>
      <c r="C84" s="94"/>
      <c r="D84" s="94"/>
      <c r="E84" s="94"/>
      <c r="F84" s="94"/>
      <c r="G84" s="95"/>
    </row>
    <row r="85" spans="1:7" ht="12.75">
      <c r="A85" s="16"/>
      <c r="B85" s="96" t="s">
        <v>132</v>
      </c>
      <c r="C85" s="97"/>
      <c r="D85" s="97"/>
      <c r="E85" s="97"/>
      <c r="F85" s="97"/>
      <c r="G85" s="98"/>
    </row>
    <row r="86" spans="1:7" ht="12.75">
      <c r="A86" s="21"/>
      <c r="B86" s="38">
        <v>609</v>
      </c>
      <c r="C86" s="58" t="s">
        <v>133</v>
      </c>
      <c r="D86" s="18"/>
      <c r="E86" s="18"/>
      <c r="F86" s="31"/>
      <c r="G86" s="99"/>
    </row>
    <row r="87" spans="1:7" ht="12.75">
      <c r="A87" s="16"/>
      <c r="B87" s="38">
        <v>619</v>
      </c>
      <c r="C87" s="58" t="s">
        <v>134</v>
      </c>
      <c r="D87" s="18"/>
      <c r="E87" s="18"/>
      <c r="F87" s="31"/>
      <c r="G87" s="99"/>
    </row>
    <row r="88" spans="1:7" ht="12.75">
      <c r="A88" s="16"/>
      <c r="B88" s="38">
        <v>629</v>
      </c>
      <c r="C88" s="58" t="s">
        <v>135</v>
      </c>
      <c r="D88" s="18"/>
      <c r="E88" s="18"/>
      <c r="F88" s="31"/>
      <c r="G88" s="99"/>
    </row>
    <row r="89" spans="1:7" ht="4.5" customHeight="1">
      <c r="A89" s="16"/>
      <c r="B89" s="35"/>
      <c r="C89" s="100"/>
      <c r="D89" s="14"/>
      <c r="E89" s="14"/>
      <c r="F89" s="14"/>
      <c r="G89" s="101"/>
    </row>
    <row r="90" spans="1:7" ht="12.75">
      <c r="A90" s="16"/>
      <c r="B90" s="38">
        <v>6319</v>
      </c>
      <c r="C90" s="58" t="s">
        <v>136</v>
      </c>
      <c r="D90" s="18"/>
      <c r="E90" s="18"/>
      <c r="F90" s="31"/>
      <c r="G90" s="99"/>
    </row>
    <row r="91" spans="1:7" ht="12.75">
      <c r="A91" s="16"/>
      <c r="B91" s="38">
        <v>6339</v>
      </c>
      <c r="C91" s="58" t="s">
        <v>137</v>
      </c>
      <c r="D91" s="18"/>
      <c r="E91" s="18"/>
      <c r="F91" s="31"/>
      <c r="G91" s="99"/>
    </row>
    <row r="92" spans="1:7" ht="12.75">
      <c r="A92" s="16"/>
      <c r="B92" s="38">
        <v>6419</v>
      </c>
      <c r="C92" s="58" t="s">
        <v>138</v>
      </c>
      <c r="D92" s="18"/>
      <c r="E92" s="18"/>
      <c r="F92" s="31"/>
      <c r="G92" s="99"/>
    </row>
    <row r="93" spans="1:7" ht="12.75">
      <c r="A93" s="16"/>
      <c r="B93" s="38">
        <v>64519</v>
      </c>
      <c r="C93" s="58" t="s">
        <v>140</v>
      </c>
      <c r="D93" s="18"/>
      <c r="E93" s="18"/>
      <c r="F93" s="31"/>
      <c r="G93" s="99"/>
    </row>
    <row r="94" spans="1:7" ht="12.75">
      <c r="A94" s="16"/>
      <c r="B94" s="38">
        <v>64719</v>
      </c>
      <c r="C94" s="58" t="s">
        <v>142</v>
      </c>
      <c r="D94" s="18"/>
      <c r="E94" s="18"/>
      <c r="F94" s="31"/>
      <c r="G94" s="99"/>
    </row>
    <row r="95" spans="1:7" ht="12.75">
      <c r="A95" s="16"/>
      <c r="B95" s="38">
        <v>6489</v>
      </c>
      <c r="C95" s="58" t="s">
        <v>144</v>
      </c>
      <c r="D95" s="18"/>
      <c r="E95" s="18"/>
      <c r="F95" s="31"/>
      <c r="G95" s="99"/>
    </row>
    <row r="96" spans="1:7" ht="4.5" customHeight="1">
      <c r="A96" s="16"/>
      <c r="B96" s="35"/>
      <c r="C96" s="100"/>
      <c r="D96" s="14"/>
      <c r="E96" s="14"/>
      <c r="F96" s="14"/>
      <c r="G96" s="101"/>
    </row>
    <row r="97" spans="1:7" ht="12.75">
      <c r="A97" s="16"/>
      <c r="B97" s="38">
        <v>7474</v>
      </c>
      <c r="C97" s="58" t="s">
        <v>145</v>
      </c>
      <c r="D97" s="18"/>
      <c r="E97" s="18"/>
      <c r="F97" s="31"/>
      <c r="G97" s="99"/>
    </row>
    <row r="98" spans="1:7" ht="12.75">
      <c r="A98" s="16"/>
      <c r="B98" s="38">
        <v>7476</v>
      </c>
      <c r="C98" s="58" t="s">
        <v>146</v>
      </c>
      <c r="D98" s="18"/>
      <c r="E98" s="18"/>
      <c r="F98" s="31"/>
      <c r="G98" s="99"/>
    </row>
    <row r="99" spans="1:7" ht="12.75">
      <c r="A99" s="16"/>
      <c r="B99" s="38">
        <v>7484</v>
      </c>
      <c r="C99" s="58" t="s">
        <v>147</v>
      </c>
      <c r="D99" s="18"/>
      <c r="E99" s="18"/>
      <c r="F99" s="31"/>
      <c r="G99" s="99"/>
    </row>
    <row r="100" spans="1:7" ht="12.75">
      <c r="A100" s="16"/>
      <c r="B100" s="38">
        <v>7541</v>
      </c>
      <c r="C100" s="58" t="s">
        <v>148</v>
      </c>
      <c r="D100" s="18"/>
      <c r="E100" s="18"/>
      <c r="F100" s="31"/>
      <c r="G100" s="99"/>
    </row>
    <row r="101" spans="1:7" ht="12.75">
      <c r="A101" s="16"/>
      <c r="B101" s="38">
        <v>7548</v>
      </c>
      <c r="C101" s="58" t="s">
        <v>149</v>
      </c>
      <c r="D101" s="18"/>
      <c r="E101" s="18"/>
      <c r="F101" s="31"/>
      <c r="G101" s="99"/>
    </row>
    <row r="102" spans="1:7" ht="12.75">
      <c r="A102" s="16"/>
      <c r="B102" s="38">
        <v>758</v>
      </c>
      <c r="C102" s="58" t="s">
        <v>150</v>
      </c>
      <c r="D102" s="18"/>
      <c r="E102" s="18"/>
      <c r="F102" s="31"/>
      <c r="G102" s="99"/>
    </row>
    <row r="103" spans="1:7" ht="12.75">
      <c r="A103" s="16"/>
      <c r="B103" s="38">
        <v>772</v>
      </c>
      <c r="C103" s="58" t="s">
        <v>151</v>
      </c>
      <c r="D103" s="18"/>
      <c r="E103" s="18"/>
      <c r="F103" s="31"/>
      <c r="G103" s="99"/>
    </row>
    <row r="104" spans="1:7" ht="9" customHeight="1">
      <c r="A104" s="16"/>
      <c r="B104" s="65"/>
      <c r="C104" s="106"/>
      <c r="D104" s="23"/>
      <c r="E104" s="23"/>
      <c r="F104" s="23"/>
      <c r="G104" s="107"/>
    </row>
    <row r="105" spans="1:7" ht="12.75">
      <c r="A105" s="21"/>
      <c r="B105" s="108"/>
      <c r="C105" s="109"/>
      <c r="D105" s="110"/>
      <c r="E105" s="110"/>
      <c r="F105" s="111" t="s">
        <v>152</v>
      </c>
      <c r="G105" s="112">
        <f>SUM(G86:G103)</f>
        <v>0</v>
      </c>
    </row>
    <row r="106" spans="1:7" ht="12.75">
      <c r="A106" s="16"/>
      <c r="B106" s="38"/>
      <c r="C106" s="58"/>
      <c r="D106" s="18"/>
      <c r="E106" s="18"/>
      <c r="F106" s="18"/>
      <c r="G106" s="113"/>
    </row>
    <row r="107" spans="1:7" ht="12.75">
      <c r="A107" s="21"/>
      <c r="B107" s="114" t="s">
        <v>153</v>
      </c>
      <c r="C107" s="115"/>
      <c r="D107" s="115"/>
      <c r="E107" s="115"/>
      <c r="F107" s="115"/>
      <c r="G107" s="116"/>
    </row>
    <row r="108" spans="1:7" ht="12.75">
      <c r="A108" s="21"/>
      <c r="B108" s="117"/>
      <c r="C108" s="30" t="s">
        <v>355</v>
      </c>
      <c r="D108" s="18"/>
      <c r="E108" s="118"/>
      <c r="F108" s="18"/>
      <c r="G108" s="119"/>
    </row>
    <row r="109" spans="1:7" ht="9" customHeight="1">
      <c r="A109" s="21"/>
      <c r="B109" s="120"/>
      <c r="C109" s="21"/>
      <c r="D109" s="23"/>
      <c r="E109" s="121"/>
      <c r="F109" s="23"/>
      <c r="G109" s="122"/>
    </row>
    <row r="110" spans="1:7" ht="12.75">
      <c r="A110" s="21"/>
      <c r="B110" s="123"/>
      <c r="C110" s="124"/>
      <c r="D110" s="125"/>
      <c r="E110" s="125"/>
      <c r="F110" s="126"/>
      <c r="G110" s="127"/>
    </row>
    <row r="111" spans="1:7" ht="13.5" thickBot="1">
      <c r="A111" s="21"/>
      <c r="B111" s="128" t="s">
        <v>156</v>
      </c>
      <c r="C111" s="129"/>
      <c r="D111" s="129"/>
      <c r="E111" s="129"/>
      <c r="F111" s="129"/>
      <c r="G111" s="130"/>
    </row>
    <row r="112" spans="1:7" ht="13.5" thickTop="1">
      <c r="A112" s="21"/>
      <c r="B112" s="131"/>
      <c r="C112" s="18"/>
      <c r="D112" s="18"/>
      <c r="E112" s="18"/>
      <c r="F112" s="18"/>
      <c r="G112" s="132"/>
    </row>
    <row r="113" spans="1:7" ht="13.5" thickBot="1">
      <c r="A113" s="21"/>
      <c r="B113" s="131"/>
      <c r="C113" s="18"/>
      <c r="D113" s="18"/>
      <c r="E113" s="18"/>
      <c r="F113" s="18"/>
      <c r="G113" s="133"/>
    </row>
    <row r="114" spans="1:7" ht="15" thickBot="1">
      <c r="A114" s="21"/>
      <c r="B114" s="131"/>
      <c r="C114" s="18"/>
      <c r="D114" s="134" t="s">
        <v>157</v>
      </c>
      <c r="E114" s="18"/>
      <c r="F114" s="18"/>
      <c r="G114" s="135">
        <f>G72-G105</f>
        <v>0</v>
      </c>
    </row>
    <row r="115" spans="1:7" ht="12.75">
      <c r="A115" s="21"/>
      <c r="B115" s="131"/>
      <c r="C115" s="18"/>
      <c r="D115" s="136"/>
      <c r="E115" s="18"/>
      <c r="F115" s="18"/>
      <c r="G115" s="137"/>
    </row>
    <row r="116" spans="1:7" ht="12.75">
      <c r="A116" s="21"/>
      <c r="B116" s="131"/>
      <c r="C116" s="18"/>
      <c r="D116" s="136"/>
      <c r="E116" s="18"/>
      <c r="F116" s="118"/>
      <c r="G116" s="137"/>
    </row>
    <row r="117" spans="1:7" ht="13.5" thickBot="1">
      <c r="A117" s="21"/>
      <c r="B117" s="131"/>
      <c r="C117" s="18"/>
      <c r="D117" s="136"/>
      <c r="E117" s="18"/>
      <c r="F117" s="118"/>
      <c r="G117" s="137" t="s">
        <v>356</v>
      </c>
    </row>
    <row r="118" spans="1:7" ht="15" thickBot="1">
      <c r="A118" s="105"/>
      <c r="B118" s="131"/>
      <c r="C118" s="18"/>
      <c r="D118" s="134" t="s">
        <v>160</v>
      </c>
      <c r="E118" s="18"/>
      <c r="F118" s="304"/>
      <c r="G118" s="283"/>
    </row>
    <row r="119" spans="1:7" ht="13.5" thickBot="1">
      <c r="A119" s="21"/>
      <c r="B119" s="131"/>
      <c r="C119" s="18"/>
      <c r="D119" s="136"/>
      <c r="E119" s="18"/>
      <c r="F119" s="23"/>
      <c r="G119" s="140"/>
    </row>
    <row r="120" spans="1:7" ht="15.75" thickBot="1">
      <c r="A120" s="21"/>
      <c r="B120" s="131"/>
      <c r="C120" s="18"/>
      <c r="D120" s="141" t="s">
        <v>161</v>
      </c>
      <c r="E120" s="18"/>
      <c r="F120" s="305"/>
      <c r="G120" s="303">
        <f>IF(G118=0,0,G114/G118)</f>
        <v>0</v>
      </c>
    </row>
    <row r="121" spans="1:7" ht="15">
      <c r="A121" s="21"/>
      <c r="B121" s="131"/>
      <c r="C121" s="18"/>
      <c r="D121" s="136"/>
      <c r="E121" s="18"/>
      <c r="F121" s="18"/>
      <c r="G121" s="144"/>
    </row>
    <row r="122" spans="1:7" ht="13.5" thickBot="1">
      <c r="A122" s="21"/>
      <c r="B122" s="128"/>
      <c r="C122" s="129"/>
      <c r="D122" s="145"/>
      <c r="E122" s="129"/>
      <c r="F122" s="129"/>
      <c r="G122" s="146"/>
    </row>
    <row r="123" spans="1:7" ht="13.5" thickTop="1">
      <c r="A123" s="163"/>
      <c r="B123" s="148"/>
      <c r="C123" s="149"/>
      <c r="D123" s="149"/>
      <c r="E123" s="149"/>
      <c r="F123" s="149"/>
      <c r="G123" s="150"/>
    </row>
    <row r="124" spans="1:7" ht="12.75">
      <c r="A124" s="166"/>
      <c r="B124" s="148"/>
      <c r="C124" s="151" t="s">
        <v>162</v>
      </c>
      <c r="D124" s="149"/>
      <c r="E124" s="149"/>
      <c r="F124" s="149"/>
      <c r="G124" s="152"/>
    </row>
    <row r="125" spans="1:7" ht="12.75">
      <c r="A125" s="166"/>
      <c r="B125" s="153"/>
      <c r="C125" s="154"/>
      <c r="D125" s="154"/>
      <c r="E125" s="154"/>
      <c r="F125" s="154"/>
      <c r="G125" s="155"/>
    </row>
    <row r="126" spans="1:7" ht="12.75">
      <c r="A126" s="166"/>
      <c r="B126" s="156"/>
      <c r="C126" s="157"/>
      <c r="D126" s="157"/>
      <c r="E126" s="157"/>
      <c r="F126" s="157"/>
      <c r="G126" s="158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2.75">
      <c r="A128" s="166"/>
      <c r="B128" s="156"/>
      <c r="C128" s="157"/>
      <c r="D128" s="157"/>
      <c r="E128" s="157"/>
      <c r="F128" s="157"/>
      <c r="G128" s="158"/>
    </row>
    <row r="129" spans="1:7" ht="12.75">
      <c r="A129" s="166"/>
      <c r="B129" s="156"/>
      <c r="C129" s="157"/>
      <c r="D129" s="157"/>
      <c r="E129" s="157"/>
      <c r="F129" s="157"/>
      <c r="G129" s="158"/>
    </row>
    <row r="130" spans="1:7" ht="13.5" thickBot="1">
      <c r="A130" s="166"/>
      <c r="B130" s="160"/>
      <c r="C130" s="161"/>
      <c r="D130" s="161"/>
      <c r="E130" s="161"/>
      <c r="F130" s="161"/>
      <c r="G130" s="162"/>
    </row>
    <row r="131" spans="1:7" ht="13.5" thickTop="1">
      <c r="A131" s="166"/>
      <c r="B131" s="164"/>
      <c r="C131" s="164"/>
      <c r="D131" s="164"/>
      <c r="E131" s="164"/>
      <c r="F131" s="164"/>
      <c r="G131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2:F72"/>
    <mergeCell ref="B80:G80"/>
    <mergeCell ref="B82:F83"/>
    <mergeCell ref="G82:G83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2"/>
  <sheetViews>
    <sheetView showGridLines="0" workbookViewId="0" topLeftCell="A1">
      <pane ySplit="6" topLeftCell="BM97" activePane="bottomLeft" state="frozen"/>
      <selection pane="topLeft" activeCell="A7" sqref="A7"/>
      <selection pane="bottomLeft" activeCell="I113" sqref="I113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347</v>
      </c>
      <c r="C1" s="13" t="s">
        <v>194</v>
      </c>
      <c r="D1" s="23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9314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/>
      <c r="C17" s="30" t="s">
        <v>348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.75">
      <c r="A19" s="16"/>
      <c r="B19" s="53"/>
      <c r="C19" s="54"/>
      <c r="D19" s="55"/>
      <c r="E19" s="55"/>
      <c r="F19" s="56"/>
      <c r="G19" s="57"/>
    </row>
    <row r="20" spans="1:7" ht="12.75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60261</v>
      </c>
      <c r="C24" s="30" t="s">
        <v>195</v>
      </c>
      <c r="D24" s="18"/>
      <c r="E24" s="18"/>
      <c r="F24" s="31"/>
      <c r="G24" s="32"/>
    </row>
    <row r="25" spans="1:7" ht="12.75">
      <c r="A25" s="16"/>
      <c r="B25" s="38">
        <v>60262</v>
      </c>
      <c r="C25" s="30" t="s">
        <v>83</v>
      </c>
      <c r="D25" s="18"/>
      <c r="E25" s="18"/>
      <c r="F25" s="31"/>
      <c r="G25" s="32"/>
    </row>
    <row r="26" spans="1:7" ht="12.75">
      <c r="A26" s="16"/>
      <c r="B26" s="38">
        <v>60263</v>
      </c>
      <c r="C26" s="30" t="s">
        <v>236</v>
      </c>
      <c r="D26" s="18"/>
      <c r="E26" s="18"/>
      <c r="F26" s="31"/>
      <c r="G26" s="32"/>
    </row>
    <row r="27" spans="1:7" ht="12.75">
      <c r="A27" s="173"/>
      <c r="B27" s="192">
        <v>602661</v>
      </c>
      <c r="C27" s="184" t="s">
        <v>468</v>
      </c>
      <c r="D27" s="149"/>
      <c r="E27" s="149"/>
      <c r="F27" s="149"/>
      <c r="G27" s="32"/>
    </row>
    <row r="28" spans="1:7" ht="12.75">
      <c r="A28" s="16"/>
      <c r="B28" s="38">
        <v>602662</v>
      </c>
      <c r="C28" s="30" t="s">
        <v>84</v>
      </c>
      <c r="D28" s="18"/>
      <c r="E28" s="18"/>
      <c r="F28" s="31"/>
      <c r="G28" s="32"/>
    </row>
    <row r="29" spans="1:7" ht="12.75">
      <c r="A29" s="16"/>
      <c r="B29" s="38">
        <v>602663</v>
      </c>
      <c r="C29" s="30" t="s">
        <v>349</v>
      </c>
      <c r="D29" s="18"/>
      <c r="E29" s="18"/>
      <c r="F29" s="31"/>
      <c r="G29" s="32"/>
    </row>
    <row r="30" spans="1:7" ht="12.75">
      <c r="A30" s="173"/>
      <c r="B30" s="192">
        <v>602664</v>
      </c>
      <c r="C30" s="184" t="s">
        <v>262</v>
      </c>
      <c r="D30" s="149"/>
      <c r="E30" s="149"/>
      <c r="F30" s="149"/>
      <c r="G30" s="32"/>
    </row>
    <row r="31" spans="1:7" ht="12.75">
      <c r="A31" s="16"/>
      <c r="B31" s="38">
        <v>602668</v>
      </c>
      <c r="C31" s="30" t="s">
        <v>85</v>
      </c>
      <c r="D31" s="18"/>
      <c r="E31" s="18"/>
      <c r="F31" s="31"/>
      <c r="G31" s="32"/>
    </row>
    <row r="32" spans="1:7" ht="12.75">
      <c r="A32" s="16"/>
      <c r="B32" s="38">
        <v>60268</v>
      </c>
      <c r="C32" s="30" t="s">
        <v>86</v>
      </c>
      <c r="D32" s="18"/>
      <c r="E32" s="18"/>
      <c r="F32" s="31"/>
      <c r="G32" s="32"/>
    </row>
    <row r="33" spans="1:7" ht="12.75">
      <c r="A33" s="16"/>
      <c r="B33" s="38">
        <v>6028</v>
      </c>
      <c r="C33" s="30" t="s">
        <v>87</v>
      </c>
      <c r="D33" s="18"/>
      <c r="E33" s="18"/>
      <c r="F33" s="18"/>
      <c r="G33" s="32"/>
    </row>
    <row r="34" spans="1:7" ht="4.5" customHeight="1">
      <c r="A34" s="16"/>
      <c r="B34" s="35"/>
      <c r="C34" s="36"/>
      <c r="D34" s="14"/>
      <c r="E34" s="14"/>
      <c r="F34" s="14"/>
      <c r="G34" s="63"/>
    </row>
    <row r="35" spans="1:7" ht="12.75">
      <c r="A35" s="16"/>
      <c r="B35" s="38">
        <v>60621</v>
      </c>
      <c r="C35" s="30" t="s">
        <v>350</v>
      </c>
      <c r="D35" s="18"/>
      <c r="E35" s="18"/>
      <c r="F35" s="18"/>
      <c r="G35" s="64"/>
    </row>
    <row r="36" spans="1:7" ht="12.75">
      <c r="A36" s="16"/>
      <c r="B36" s="38">
        <v>60622</v>
      </c>
      <c r="C36" s="30" t="s">
        <v>88</v>
      </c>
      <c r="D36" s="18"/>
      <c r="E36" s="18"/>
      <c r="F36" s="18"/>
      <c r="G36" s="64"/>
    </row>
    <row r="37" spans="1:7" ht="12.75">
      <c r="A37" s="16"/>
      <c r="B37" s="38">
        <v>60623</v>
      </c>
      <c r="C37" s="30" t="s">
        <v>351</v>
      </c>
      <c r="D37" s="18"/>
      <c r="E37" s="18"/>
      <c r="F37" s="18"/>
      <c r="G37" s="64"/>
    </row>
    <row r="38" spans="1:7" s="2" customFormat="1" ht="12.75">
      <c r="A38" s="16"/>
      <c r="B38" s="38">
        <v>606261</v>
      </c>
      <c r="C38" s="30" t="s">
        <v>466</v>
      </c>
      <c r="D38" s="18"/>
      <c r="E38" s="18"/>
      <c r="F38" s="18"/>
      <c r="G38" s="64"/>
    </row>
    <row r="39" spans="1:7" ht="12.75">
      <c r="A39" s="16"/>
      <c r="B39" s="38">
        <v>606262</v>
      </c>
      <c r="C39" s="30" t="s">
        <v>89</v>
      </c>
      <c r="D39" s="18"/>
      <c r="E39" s="18"/>
      <c r="F39" s="18"/>
      <c r="G39" s="64"/>
    </row>
    <row r="40" spans="1:7" ht="12.75">
      <c r="A40" s="16"/>
      <c r="B40" s="38">
        <v>606263</v>
      </c>
      <c r="C40" s="30" t="s">
        <v>352</v>
      </c>
      <c r="D40" s="18"/>
      <c r="E40" s="18"/>
      <c r="F40" s="18"/>
      <c r="G40" s="64"/>
    </row>
    <row r="41" spans="1:7" ht="12.75">
      <c r="A41" s="16"/>
      <c r="B41" s="38">
        <v>606268</v>
      </c>
      <c r="C41" s="30" t="s">
        <v>90</v>
      </c>
      <c r="D41" s="18"/>
      <c r="E41" s="18"/>
      <c r="F41" s="18"/>
      <c r="G41" s="64"/>
    </row>
    <row r="42" spans="1:7" ht="12.75">
      <c r="A42" s="16"/>
      <c r="B42" s="38">
        <v>6068</v>
      </c>
      <c r="C42" s="30" t="s">
        <v>91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6072</v>
      </c>
      <c r="C44" s="30" t="s">
        <v>92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61228</v>
      </c>
      <c r="C46" s="30" t="s">
        <v>93</v>
      </c>
      <c r="D46" s="18"/>
      <c r="E46" s="18"/>
      <c r="F46" s="31"/>
      <c r="G46" s="32"/>
    </row>
    <row r="47" spans="1:7" ht="12.75">
      <c r="A47" s="16"/>
      <c r="B47" s="38">
        <v>61231</v>
      </c>
      <c r="C47" s="30" t="s">
        <v>94</v>
      </c>
      <c r="D47" s="18"/>
      <c r="E47" s="18"/>
      <c r="F47" s="31"/>
      <c r="G47" s="32"/>
    </row>
    <row r="48" spans="1:7" ht="4.5" customHeight="1">
      <c r="A48" s="16"/>
      <c r="B48" s="35"/>
      <c r="C48" s="36"/>
      <c r="D48" s="14"/>
      <c r="E48" s="14"/>
      <c r="F48" s="14"/>
      <c r="G48" s="63"/>
    </row>
    <row r="49" spans="1:7" ht="12.75">
      <c r="A49" s="16"/>
      <c r="B49" s="38">
        <v>613252</v>
      </c>
      <c r="C49" s="30" t="s">
        <v>95</v>
      </c>
      <c r="D49" s="18"/>
      <c r="E49" s="18"/>
      <c r="F49" s="18"/>
      <c r="G49" s="32"/>
    </row>
    <row r="50" spans="1:7" ht="12.75">
      <c r="A50" s="16"/>
      <c r="B50" s="38">
        <v>613258</v>
      </c>
      <c r="C50" s="30" t="s">
        <v>96</v>
      </c>
      <c r="D50" s="18"/>
      <c r="E50" s="18"/>
      <c r="F50" s="18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615251</v>
      </c>
      <c r="C52" s="30" t="s">
        <v>97</v>
      </c>
      <c r="D52" s="18"/>
      <c r="E52" s="18"/>
      <c r="F52" s="18"/>
      <c r="G52" s="32"/>
    </row>
    <row r="53" spans="1:7" ht="12.75">
      <c r="A53" s="16"/>
      <c r="B53" s="38">
        <v>615258</v>
      </c>
      <c r="C53" s="30" t="s">
        <v>98</v>
      </c>
      <c r="D53" s="18"/>
      <c r="E53" s="18"/>
      <c r="F53" s="18"/>
      <c r="G53" s="32"/>
    </row>
    <row r="54" spans="1:7" ht="12.75">
      <c r="A54" s="16"/>
      <c r="B54" s="38">
        <v>615268</v>
      </c>
      <c r="C54" s="30" t="s">
        <v>99</v>
      </c>
      <c r="D54" s="18"/>
      <c r="E54" s="18"/>
      <c r="F54" s="18"/>
      <c r="G54" s="32"/>
    </row>
    <row r="55" spans="1:7" ht="4.5" customHeight="1">
      <c r="A55" s="16"/>
      <c r="B55" s="35"/>
      <c r="C55" s="36"/>
      <c r="D55" s="14"/>
      <c r="E55" s="14"/>
      <c r="F55" s="14"/>
      <c r="G55" s="63"/>
    </row>
    <row r="56" spans="1:7" ht="12.75">
      <c r="A56" s="16"/>
      <c r="B56" s="38">
        <v>618</v>
      </c>
      <c r="C56" s="30" t="s">
        <v>106</v>
      </c>
      <c r="D56" s="18"/>
      <c r="E56" s="18"/>
      <c r="F56" s="31"/>
      <c r="G56" s="32"/>
    </row>
    <row r="57" spans="1:7" ht="4.5" customHeight="1">
      <c r="A57" s="16"/>
      <c r="B57" s="35"/>
      <c r="C57" s="36"/>
      <c r="D57" s="14"/>
      <c r="E57" s="14"/>
      <c r="F57" s="14"/>
      <c r="G57" s="63"/>
    </row>
    <row r="58" spans="1:7" ht="12.75">
      <c r="A58" s="16"/>
      <c r="B58" s="38">
        <v>6281</v>
      </c>
      <c r="C58" s="30" t="s">
        <v>221</v>
      </c>
      <c r="D58" s="18"/>
      <c r="E58" s="18"/>
      <c r="F58" s="18"/>
      <c r="G58" s="64"/>
    </row>
    <row r="59" spans="1:7" ht="12.75">
      <c r="A59" s="16"/>
      <c r="B59" s="38">
        <v>6286</v>
      </c>
      <c r="C59" s="30" t="s">
        <v>113</v>
      </c>
      <c r="D59" s="18"/>
      <c r="E59" s="18"/>
      <c r="F59" s="18"/>
      <c r="G59" s="64"/>
    </row>
    <row r="60" spans="1:7" ht="12.75">
      <c r="A60" s="16"/>
      <c r="B60" s="38">
        <v>6288</v>
      </c>
      <c r="C60" s="30" t="s">
        <v>114</v>
      </c>
      <c r="D60" s="18"/>
      <c r="E60" s="18"/>
      <c r="F60" s="18"/>
      <c r="G60" s="32"/>
    </row>
    <row r="61" spans="1:7" ht="4.5" customHeight="1">
      <c r="A61" s="16"/>
      <c r="B61" s="35"/>
      <c r="C61" s="36"/>
      <c r="D61" s="14"/>
      <c r="E61" s="14"/>
      <c r="F61" s="14"/>
      <c r="G61" s="63"/>
    </row>
    <row r="62" spans="1:7" ht="12.75">
      <c r="A62" s="16"/>
      <c r="B62" s="38">
        <v>6523</v>
      </c>
      <c r="C62" s="30" t="s">
        <v>115</v>
      </c>
      <c r="D62" s="18"/>
      <c r="E62" s="18"/>
      <c r="F62" s="31"/>
      <c r="G62" s="32"/>
    </row>
    <row r="63" spans="1:7" ht="9" customHeight="1">
      <c r="A63" s="16"/>
      <c r="B63" s="65"/>
      <c r="C63" s="21"/>
      <c r="D63" s="23"/>
      <c r="E63" s="23"/>
      <c r="F63" s="23"/>
      <c r="G63" s="66"/>
    </row>
    <row r="64" spans="1:7" ht="12.75">
      <c r="A64" s="16"/>
      <c r="B64" s="67"/>
      <c r="C64" s="68"/>
      <c r="D64" s="69"/>
      <c r="E64" s="69"/>
      <c r="F64" s="70" t="s">
        <v>121</v>
      </c>
      <c r="G64" s="71">
        <f>SUM(G22:G62)</f>
        <v>0</v>
      </c>
    </row>
    <row r="65" spans="1:7" ht="12.75">
      <c r="A65" s="16"/>
      <c r="B65" s="38"/>
      <c r="C65" s="30"/>
      <c r="D65" s="18"/>
      <c r="E65" s="18"/>
      <c r="F65" s="18"/>
      <c r="G65" s="72"/>
    </row>
    <row r="66" spans="1:7" ht="12.75">
      <c r="A66" s="21"/>
      <c r="B66" s="73" t="s">
        <v>122</v>
      </c>
      <c r="C66" s="74"/>
      <c r="D66" s="75"/>
      <c r="E66" s="75"/>
      <c r="F66" s="75"/>
      <c r="G66" s="76"/>
    </row>
    <row r="67" spans="1:7" ht="12.75">
      <c r="A67" s="16"/>
      <c r="B67" s="38">
        <v>6811252</v>
      </c>
      <c r="C67" s="30" t="s">
        <v>125</v>
      </c>
      <c r="D67" s="18"/>
      <c r="E67" s="18"/>
      <c r="F67" s="31"/>
      <c r="G67" s="32"/>
    </row>
    <row r="68" spans="1:7" ht="4.5" customHeight="1">
      <c r="A68" s="16"/>
      <c r="B68" s="35"/>
      <c r="C68" s="36"/>
      <c r="D68" s="14"/>
      <c r="E68" s="14"/>
      <c r="F68" s="14"/>
      <c r="G68" s="63"/>
    </row>
    <row r="69" spans="1:7" ht="12.75">
      <c r="A69" s="16"/>
      <c r="B69" s="38">
        <v>6811288</v>
      </c>
      <c r="C69" s="30" t="s">
        <v>126</v>
      </c>
      <c r="D69" s="18"/>
      <c r="E69" s="18"/>
      <c r="F69" s="18"/>
      <c r="G69" s="32"/>
    </row>
    <row r="70" spans="1:7" ht="9" customHeight="1">
      <c r="A70" s="92"/>
      <c r="B70" s="65"/>
      <c r="C70" s="21"/>
      <c r="D70" s="23"/>
      <c r="E70" s="23"/>
      <c r="F70" s="23"/>
      <c r="G70" s="66"/>
    </row>
    <row r="71" spans="1:7" ht="12.75">
      <c r="A71" s="92"/>
      <c r="B71" s="77"/>
      <c r="C71" s="78"/>
      <c r="D71" s="79"/>
      <c r="E71" s="79"/>
      <c r="F71" s="80" t="s">
        <v>127</v>
      </c>
      <c r="G71" s="81">
        <f>SUM(G67:G69)</f>
        <v>0</v>
      </c>
    </row>
    <row r="72" spans="1:7" ht="13.5" thickBot="1">
      <c r="A72" s="92"/>
      <c r="B72" s="82"/>
      <c r="C72" s="34"/>
      <c r="D72" s="83"/>
      <c r="E72" s="18"/>
      <c r="F72" s="18"/>
      <c r="G72" s="72"/>
    </row>
    <row r="73" spans="1:7" ht="16.5" thickBot="1" thickTop="1">
      <c r="A73" s="92"/>
      <c r="B73" s="431" t="s">
        <v>128</v>
      </c>
      <c r="C73" s="432"/>
      <c r="D73" s="432"/>
      <c r="E73" s="432"/>
      <c r="F73" s="433"/>
      <c r="G73" s="84">
        <f>G14+G64+G71</f>
        <v>0</v>
      </c>
    </row>
    <row r="74" spans="1:7" ht="13.5" thickTop="1">
      <c r="A74" s="21"/>
      <c r="B74" s="85"/>
      <c r="C74" s="85"/>
      <c r="D74" s="85"/>
      <c r="E74" s="85"/>
      <c r="F74" s="85"/>
      <c r="G74" s="85"/>
    </row>
    <row r="75" spans="1:7" ht="12.75">
      <c r="A75" s="16"/>
      <c r="B75" s="86"/>
      <c r="C75" s="86"/>
      <c r="D75" s="86"/>
      <c r="E75" s="86"/>
      <c r="F75" s="86"/>
      <c r="G75" s="86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16"/>
      <c r="B77" s="86"/>
      <c r="C77" s="86"/>
      <c r="D77" s="86"/>
      <c r="E77" s="86"/>
      <c r="F77" s="310"/>
      <c r="G77" s="23"/>
    </row>
    <row r="78" spans="1:7" ht="12.75">
      <c r="A78" s="16"/>
      <c r="B78" s="85"/>
      <c r="C78" s="85"/>
      <c r="D78" s="85"/>
      <c r="E78" s="85"/>
      <c r="F78" s="85"/>
      <c r="G78" s="85"/>
    </row>
    <row r="79" spans="1:7" ht="12.75">
      <c r="A79" s="40"/>
      <c r="B79" s="308" t="s">
        <v>194</v>
      </c>
      <c r="C79" s="87"/>
      <c r="D79" s="88"/>
      <c r="E79" s="89"/>
      <c r="F79" s="89"/>
      <c r="G79" s="85"/>
    </row>
    <row r="80" spans="1:7" ht="3.75" customHeight="1">
      <c r="A80" s="16"/>
      <c r="B80" s="90"/>
      <c r="C80" s="91"/>
      <c r="D80" s="85"/>
      <c r="E80" s="89"/>
      <c r="F80" s="89"/>
      <c r="G80" s="85"/>
    </row>
    <row r="81" spans="1:7" ht="15.75" thickBot="1">
      <c r="A81" s="21"/>
      <c r="B81" s="414" t="s">
        <v>130</v>
      </c>
      <c r="C81" s="415"/>
      <c r="D81" s="415"/>
      <c r="E81" s="415"/>
      <c r="F81" s="415"/>
      <c r="G81" s="416"/>
    </row>
    <row r="82" spans="1:7" ht="3.75" customHeight="1" thickBot="1">
      <c r="A82" s="21"/>
      <c r="B82" s="18"/>
      <c r="C82" s="18"/>
      <c r="D82" s="18"/>
      <c r="E82" s="18"/>
      <c r="F82" s="18"/>
      <c r="G82" s="18"/>
    </row>
    <row r="83" spans="1:7" ht="13.5" thickTop="1">
      <c r="A83" s="105"/>
      <c r="B83" s="417" t="s">
        <v>131</v>
      </c>
      <c r="C83" s="418"/>
      <c r="D83" s="418"/>
      <c r="E83" s="418"/>
      <c r="F83" s="419"/>
      <c r="G83" s="423" t="s">
        <v>69</v>
      </c>
    </row>
    <row r="84" spans="1:7" ht="12.75">
      <c r="A84" s="21"/>
      <c r="B84" s="420"/>
      <c r="C84" s="421"/>
      <c r="D84" s="421"/>
      <c r="E84" s="421"/>
      <c r="F84" s="422"/>
      <c r="G84" s="424"/>
    </row>
    <row r="85" spans="1:7" ht="12.75">
      <c r="A85" s="21"/>
      <c r="B85" s="93"/>
      <c r="C85" s="94"/>
      <c r="D85" s="94"/>
      <c r="E85" s="94"/>
      <c r="F85" s="94"/>
      <c r="G85" s="95"/>
    </row>
    <row r="86" spans="1:7" ht="12.75">
      <c r="A86" s="16"/>
      <c r="B86" s="96" t="s">
        <v>132</v>
      </c>
      <c r="C86" s="97"/>
      <c r="D86" s="97"/>
      <c r="E86" s="97"/>
      <c r="F86" s="97"/>
      <c r="G86" s="98"/>
    </row>
    <row r="87" spans="1:7" ht="12.75">
      <c r="A87" s="21"/>
      <c r="B87" s="38">
        <v>609</v>
      </c>
      <c r="C87" s="58" t="s">
        <v>133</v>
      </c>
      <c r="D87" s="18"/>
      <c r="E87" s="18"/>
      <c r="F87" s="31"/>
      <c r="G87" s="99"/>
    </row>
    <row r="88" spans="1:7" ht="12.75">
      <c r="A88" s="16"/>
      <c r="B88" s="38">
        <v>619</v>
      </c>
      <c r="C88" s="58" t="s">
        <v>134</v>
      </c>
      <c r="D88" s="18"/>
      <c r="E88" s="18"/>
      <c r="F88" s="31"/>
      <c r="G88" s="99"/>
    </row>
    <row r="89" spans="1:7" ht="12.75">
      <c r="A89" s="16"/>
      <c r="B89" s="38">
        <v>629</v>
      </c>
      <c r="C89" s="58" t="s">
        <v>135</v>
      </c>
      <c r="D89" s="18"/>
      <c r="E89" s="18"/>
      <c r="F89" s="31"/>
      <c r="G89" s="99"/>
    </row>
    <row r="90" spans="1:7" ht="4.5" customHeight="1">
      <c r="A90" s="16"/>
      <c r="B90" s="35"/>
      <c r="C90" s="100"/>
      <c r="D90" s="14"/>
      <c r="E90" s="14"/>
      <c r="F90" s="14"/>
      <c r="G90" s="101"/>
    </row>
    <row r="91" spans="1:7" ht="12.75">
      <c r="A91" s="16"/>
      <c r="B91" s="38">
        <v>6319</v>
      </c>
      <c r="C91" s="58" t="s">
        <v>136</v>
      </c>
      <c r="D91" s="18"/>
      <c r="E91" s="18"/>
      <c r="F91" s="31"/>
      <c r="G91" s="99"/>
    </row>
    <row r="92" spans="1:7" ht="12.75">
      <c r="A92" s="16"/>
      <c r="B92" s="38">
        <v>6339</v>
      </c>
      <c r="C92" s="58" t="s">
        <v>137</v>
      </c>
      <c r="D92" s="18"/>
      <c r="E92" s="18"/>
      <c r="F92" s="31"/>
      <c r="G92" s="99"/>
    </row>
    <row r="93" spans="1:7" ht="12.75">
      <c r="A93" s="16"/>
      <c r="B93" s="38">
        <v>6419</v>
      </c>
      <c r="C93" s="58" t="s">
        <v>138</v>
      </c>
      <c r="D93" s="18"/>
      <c r="E93" s="18"/>
      <c r="F93" s="31"/>
      <c r="G93" s="99"/>
    </row>
    <row r="94" spans="1:7" ht="12.75">
      <c r="A94" s="16"/>
      <c r="B94" s="38">
        <v>64519</v>
      </c>
      <c r="C94" s="58" t="s">
        <v>140</v>
      </c>
      <c r="D94" s="18"/>
      <c r="E94" s="18"/>
      <c r="F94" s="31"/>
      <c r="G94" s="99"/>
    </row>
    <row r="95" spans="1:7" ht="12.75">
      <c r="A95" s="16"/>
      <c r="B95" s="38">
        <v>64719</v>
      </c>
      <c r="C95" s="58" t="s">
        <v>142</v>
      </c>
      <c r="D95" s="18"/>
      <c r="E95" s="18"/>
      <c r="F95" s="31"/>
      <c r="G95" s="99"/>
    </row>
    <row r="96" spans="1:7" ht="12.75">
      <c r="A96" s="16"/>
      <c r="B96" s="38">
        <v>6489</v>
      </c>
      <c r="C96" s="58" t="s">
        <v>144</v>
      </c>
      <c r="D96" s="18"/>
      <c r="E96" s="18"/>
      <c r="F96" s="31"/>
      <c r="G96" s="99"/>
    </row>
    <row r="97" spans="1:7" ht="4.5" customHeight="1">
      <c r="A97" s="16"/>
      <c r="B97" s="35"/>
      <c r="C97" s="100"/>
      <c r="D97" s="14"/>
      <c r="E97" s="14"/>
      <c r="F97" s="14"/>
      <c r="G97" s="101"/>
    </row>
    <row r="98" spans="1:7" ht="12.75">
      <c r="A98" s="16"/>
      <c r="B98" s="38">
        <v>7474</v>
      </c>
      <c r="C98" s="58" t="s">
        <v>145</v>
      </c>
      <c r="D98" s="18"/>
      <c r="E98" s="18"/>
      <c r="F98" s="31"/>
      <c r="G98" s="99"/>
    </row>
    <row r="99" spans="1:7" ht="12.75">
      <c r="A99" s="16"/>
      <c r="B99" s="38">
        <v>7476</v>
      </c>
      <c r="C99" s="58" t="s">
        <v>146</v>
      </c>
      <c r="D99" s="18"/>
      <c r="E99" s="18"/>
      <c r="F99" s="31"/>
      <c r="G99" s="99"/>
    </row>
    <row r="100" spans="1:7" ht="12.75">
      <c r="A100" s="16"/>
      <c r="B100" s="38">
        <v>7484</v>
      </c>
      <c r="C100" s="58" t="s">
        <v>147</v>
      </c>
      <c r="D100" s="18"/>
      <c r="E100" s="18"/>
      <c r="F100" s="31"/>
      <c r="G100" s="99"/>
    </row>
    <row r="101" spans="1:7" ht="12.75">
      <c r="A101" s="16"/>
      <c r="B101" s="38">
        <v>7541</v>
      </c>
      <c r="C101" s="58" t="s">
        <v>148</v>
      </c>
      <c r="D101" s="18"/>
      <c r="E101" s="18"/>
      <c r="F101" s="31"/>
      <c r="G101" s="99"/>
    </row>
    <row r="102" spans="1:7" ht="12.75">
      <c r="A102" s="16"/>
      <c r="B102" s="38">
        <v>7548</v>
      </c>
      <c r="C102" s="58" t="s">
        <v>149</v>
      </c>
      <c r="D102" s="18"/>
      <c r="E102" s="18"/>
      <c r="F102" s="31"/>
      <c r="G102" s="99"/>
    </row>
    <row r="103" spans="1:7" ht="12.75">
      <c r="A103" s="16"/>
      <c r="B103" s="38">
        <v>758</v>
      </c>
      <c r="C103" s="58" t="s">
        <v>150</v>
      </c>
      <c r="D103" s="18"/>
      <c r="E103" s="18"/>
      <c r="F103" s="31"/>
      <c r="G103" s="99"/>
    </row>
    <row r="104" spans="1:7" ht="12.75">
      <c r="A104" s="16"/>
      <c r="B104" s="38">
        <v>772</v>
      </c>
      <c r="C104" s="58" t="s">
        <v>151</v>
      </c>
      <c r="D104" s="18"/>
      <c r="E104" s="18"/>
      <c r="F104" s="31"/>
      <c r="G104" s="99"/>
    </row>
    <row r="105" spans="1:7" ht="9" customHeight="1">
      <c r="A105" s="16"/>
      <c r="B105" s="65"/>
      <c r="C105" s="106"/>
      <c r="D105" s="23"/>
      <c r="E105" s="23"/>
      <c r="F105" s="23"/>
      <c r="G105" s="107"/>
    </row>
    <row r="106" spans="1:7" ht="12.75">
      <c r="A106" s="21"/>
      <c r="B106" s="108"/>
      <c r="C106" s="109"/>
      <c r="D106" s="110"/>
      <c r="E106" s="110"/>
      <c r="F106" s="111" t="s">
        <v>152</v>
      </c>
      <c r="G106" s="112">
        <f>SUM(G87:G104)</f>
        <v>0</v>
      </c>
    </row>
    <row r="107" spans="1:7" ht="12.75">
      <c r="A107" s="16"/>
      <c r="B107" s="38"/>
      <c r="C107" s="58"/>
      <c r="D107" s="18"/>
      <c r="E107" s="18"/>
      <c r="F107" s="18"/>
      <c r="G107" s="113"/>
    </row>
    <row r="108" spans="1:7" ht="12.75">
      <c r="A108" s="21"/>
      <c r="B108" s="114" t="s">
        <v>153</v>
      </c>
      <c r="C108" s="115"/>
      <c r="D108" s="115"/>
      <c r="E108" s="115"/>
      <c r="F108" s="115"/>
      <c r="G108" s="116"/>
    </row>
    <row r="109" spans="1:7" ht="12.75">
      <c r="A109" s="21"/>
      <c r="B109" s="117"/>
      <c r="C109" s="30" t="s">
        <v>238</v>
      </c>
      <c r="D109" s="18"/>
      <c r="E109" s="118"/>
      <c r="F109" s="18"/>
      <c r="G109" s="119"/>
    </row>
    <row r="110" spans="1:7" ht="9" customHeight="1">
      <c r="A110" s="21"/>
      <c r="B110" s="120"/>
      <c r="C110" s="21"/>
      <c r="D110" s="23"/>
      <c r="E110" s="121"/>
      <c r="F110" s="23"/>
      <c r="G110" s="122"/>
    </row>
    <row r="111" spans="1:7" ht="12.75">
      <c r="A111" s="21"/>
      <c r="B111" s="123"/>
      <c r="C111" s="124"/>
      <c r="D111" s="125"/>
      <c r="E111" s="125"/>
      <c r="F111" s="126"/>
      <c r="G111" s="127"/>
    </row>
    <row r="112" spans="1:7" ht="13.5" thickBot="1">
      <c r="A112" s="21"/>
      <c r="B112" s="128" t="s">
        <v>156</v>
      </c>
      <c r="C112" s="129"/>
      <c r="D112" s="129"/>
      <c r="E112" s="129"/>
      <c r="F112" s="129"/>
      <c r="G112" s="130"/>
    </row>
    <row r="113" spans="1:7" ht="13.5" thickTop="1">
      <c r="A113" s="21"/>
      <c r="B113" s="131"/>
      <c r="C113" s="18"/>
      <c r="D113" s="18"/>
      <c r="E113" s="18"/>
      <c r="F113" s="18"/>
      <c r="G113" s="132"/>
    </row>
    <row r="114" spans="1:7" ht="13.5" thickBot="1">
      <c r="A114" s="21"/>
      <c r="B114" s="131"/>
      <c r="C114" s="18"/>
      <c r="D114" s="18"/>
      <c r="E114" s="18"/>
      <c r="F114" s="18"/>
      <c r="G114" s="133"/>
    </row>
    <row r="115" spans="1:7" ht="15" thickBot="1">
      <c r="A115" s="21"/>
      <c r="B115" s="131"/>
      <c r="C115" s="18"/>
      <c r="D115" s="134" t="s">
        <v>157</v>
      </c>
      <c r="E115" s="18"/>
      <c r="F115" s="18"/>
      <c r="G115" s="135">
        <f>G73-G106</f>
        <v>0</v>
      </c>
    </row>
    <row r="116" spans="1:7" ht="12.75">
      <c r="A116" s="21"/>
      <c r="B116" s="131"/>
      <c r="C116" s="18"/>
      <c r="D116" s="136"/>
      <c r="E116" s="18"/>
      <c r="F116" s="18"/>
      <c r="G116" s="137"/>
    </row>
    <row r="117" spans="1:7" ht="12.75">
      <c r="A117" s="21"/>
      <c r="B117" s="131"/>
      <c r="C117" s="18"/>
      <c r="D117" s="136"/>
      <c r="E117" s="18"/>
      <c r="F117" s="118"/>
      <c r="G117" s="137"/>
    </row>
    <row r="118" spans="1:7" ht="13.5" thickBot="1">
      <c r="A118" s="21"/>
      <c r="B118" s="131"/>
      <c r="C118" s="18"/>
      <c r="D118" s="136"/>
      <c r="E118" s="18"/>
      <c r="F118" s="118"/>
      <c r="G118" s="137" t="s">
        <v>353</v>
      </c>
    </row>
    <row r="119" spans="1:7" ht="15" thickBot="1">
      <c r="A119" s="105"/>
      <c r="B119" s="131"/>
      <c r="C119" s="18"/>
      <c r="D119" s="134" t="s">
        <v>160</v>
      </c>
      <c r="E119" s="18"/>
      <c r="F119" s="304"/>
      <c r="G119" s="283"/>
    </row>
    <row r="120" spans="1:7" ht="13.5" thickBot="1">
      <c r="A120" s="21"/>
      <c r="B120" s="131"/>
      <c r="C120" s="18"/>
      <c r="D120" s="136"/>
      <c r="E120" s="18"/>
      <c r="F120" s="23"/>
      <c r="G120" s="140"/>
    </row>
    <row r="121" spans="1:7" ht="15.75" thickBot="1">
      <c r="A121" s="21"/>
      <c r="B121" s="131"/>
      <c r="C121" s="18"/>
      <c r="D121" s="141" t="s">
        <v>161</v>
      </c>
      <c r="E121" s="18"/>
      <c r="F121" s="305"/>
      <c r="G121" s="303">
        <f>IF(G119=0,0,G115/G119)</f>
        <v>0</v>
      </c>
    </row>
    <row r="122" spans="1:7" ht="15">
      <c r="A122" s="21"/>
      <c r="B122" s="131"/>
      <c r="C122" s="18"/>
      <c r="D122" s="136"/>
      <c r="E122" s="18"/>
      <c r="F122" s="18"/>
      <c r="G122" s="144"/>
    </row>
    <row r="123" spans="1:7" ht="13.5" thickBot="1">
      <c r="A123" s="21"/>
      <c r="B123" s="128"/>
      <c r="C123" s="129"/>
      <c r="D123" s="145"/>
      <c r="E123" s="129"/>
      <c r="F123" s="129"/>
      <c r="G123" s="146"/>
    </row>
    <row r="124" spans="1:7" ht="13.5" thickTop="1">
      <c r="A124" s="163"/>
      <c r="B124" s="148"/>
      <c r="C124" s="149"/>
      <c r="D124" s="149"/>
      <c r="E124" s="149"/>
      <c r="F124" s="149"/>
      <c r="G124" s="150"/>
    </row>
    <row r="125" spans="1:7" ht="12.75">
      <c r="A125" s="166"/>
      <c r="B125" s="148"/>
      <c r="C125" s="151" t="s">
        <v>162</v>
      </c>
      <c r="D125" s="149"/>
      <c r="E125" s="149"/>
      <c r="F125" s="149"/>
      <c r="G125" s="152"/>
    </row>
    <row r="126" spans="1:7" ht="12.75">
      <c r="A126" s="166"/>
      <c r="B126" s="153"/>
      <c r="C126" s="154"/>
      <c r="D126" s="154"/>
      <c r="E126" s="154"/>
      <c r="F126" s="154"/>
      <c r="G126" s="155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2.75">
      <c r="A128" s="166"/>
      <c r="B128" s="156"/>
      <c r="C128" s="157"/>
      <c r="D128" s="157"/>
      <c r="E128" s="157"/>
      <c r="F128" s="157"/>
      <c r="G128" s="158"/>
    </row>
    <row r="129" spans="1:7" ht="12.75">
      <c r="A129" s="166"/>
      <c r="B129" s="156"/>
      <c r="C129" s="157"/>
      <c r="D129" s="157"/>
      <c r="E129" s="157"/>
      <c r="F129" s="157"/>
      <c r="G129" s="158"/>
    </row>
    <row r="130" spans="1:7" ht="12.75">
      <c r="A130" s="166"/>
      <c r="B130" s="156"/>
      <c r="C130" s="157"/>
      <c r="D130" s="157"/>
      <c r="E130" s="157"/>
      <c r="F130" s="157"/>
      <c r="G130" s="158"/>
    </row>
    <row r="131" spans="1:7" ht="13.5" thickBot="1">
      <c r="A131" s="166"/>
      <c r="B131" s="160"/>
      <c r="C131" s="161"/>
      <c r="D131" s="161"/>
      <c r="E131" s="161"/>
      <c r="F131" s="161"/>
      <c r="G131" s="162"/>
    </row>
    <row r="132" spans="1:7" ht="13.5" thickTop="1">
      <c r="A132" s="166"/>
      <c r="B132" s="164"/>
      <c r="C132" s="164"/>
      <c r="D132" s="164"/>
      <c r="E132" s="164"/>
      <c r="F132" s="164"/>
      <c r="G132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3:F73"/>
    <mergeCell ref="B81:G81"/>
    <mergeCell ref="B83:F84"/>
    <mergeCell ref="G83:G84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9"/>
  <sheetViews>
    <sheetView showGridLines="0" workbookViewId="0" topLeftCell="A1">
      <pane ySplit="6" topLeftCell="BM95" activePane="bottomLeft" state="frozen"/>
      <selection pane="topLeft" activeCell="A7" sqref="A7"/>
      <selection pane="bottomLeft" activeCell="B108" sqref="B108"/>
    </sheetView>
  </sheetViews>
  <sheetFormatPr defaultColWidth="11.421875" defaultRowHeight="12.75"/>
  <cols>
    <col min="1" max="1" width="2.7109375" style="338" customWidth="1"/>
    <col min="2" max="2" width="7.7109375" style="2" customWidth="1"/>
    <col min="3" max="5" width="15.7109375" style="2" customWidth="1"/>
    <col min="6" max="6" width="23.7109375" style="2" customWidth="1"/>
    <col min="7" max="7" width="19.00390625" style="2" bestFit="1" customWidth="1"/>
    <col min="8" max="8" width="2.7109375" style="0" customWidth="1"/>
    <col min="10" max="11" width="11.7109375" style="0" customWidth="1"/>
  </cols>
  <sheetData>
    <row r="1" spans="1:7" ht="12.75">
      <c r="A1" s="325"/>
      <c r="B1" s="13" t="s">
        <v>343</v>
      </c>
      <c r="C1" s="13" t="s">
        <v>344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86"/>
      <c r="B2" s="17">
        <f>SUBSTITUTE(B1,".","")*1</f>
        <v>9321</v>
      </c>
      <c r="C2" s="18"/>
      <c r="D2" s="18"/>
      <c r="E2" s="19"/>
      <c r="F2" s="19"/>
      <c r="G2" s="18"/>
    </row>
    <row r="3" spans="1:11" ht="15.75" thickBot="1">
      <c r="A3" s="32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2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2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86"/>
      <c r="B8" s="25" t="s">
        <v>70</v>
      </c>
      <c r="C8" s="26"/>
      <c r="D8" s="27"/>
      <c r="E8" s="27"/>
      <c r="F8" s="27"/>
      <c r="G8" s="28"/>
    </row>
    <row r="9" spans="1:7" ht="12.75">
      <c r="A9" s="32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27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2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26"/>
      <c r="B12" s="35"/>
      <c r="C12" s="36"/>
      <c r="D12" s="14"/>
      <c r="E12" s="14"/>
      <c r="F12" s="14"/>
      <c r="G12" s="37"/>
    </row>
    <row r="13" spans="1:7" ht="12.75">
      <c r="A13" s="32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32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86"/>
      <c r="B17" s="48" t="s">
        <v>79</v>
      </c>
      <c r="C17" s="49"/>
      <c r="D17" s="49"/>
      <c r="E17" s="49"/>
      <c r="F17" s="49"/>
      <c r="G17" s="50"/>
    </row>
    <row r="18" spans="1:7" ht="12.75">
      <c r="A18" s="8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28"/>
      <c r="B19" s="329"/>
      <c r="C19" s="14"/>
      <c r="D19" s="14"/>
      <c r="E19" s="14"/>
      <c r="F19" s="14"/>
      <c r="G19" s="37"/>
    </row>
    <row r="20" spans="1:7" ht="12.75">
      <c r="A20" s="8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2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2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2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26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26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26"/>
      <c r="B26" s="35"/>
      <c r="C26" s="36"/>
      <c r="D26" s="14"/>
      <c r="E26" s="14"/>
      <c r="F26" s="330"/>
      <c r="G26" s="63"/>
    </row>
    <row r="27" spans="1:7" ht="12.75">
      <c r="A27" s="326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26"/>
      <c r="B28" s="35"/>
      <c r="C28" s="36"/>
      <c r="D28" s="14"/>
      <c r="E28" s="14"/>
      <c r="F28" s="330"/>
      <c r="G28" s="63"/>
    </row>
    <row r="29" spans="1:7" ht="12.75">
      <c r="A29" s="326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26"/>
      <c r="B30" s="35"/>
      <c r="C30" s="36"/>
      <c r="D30" s="14"/>
      <c r="E30" s="14"/>
      <c r="F30" s="330"/>
      <c r="G30" s="63"/>
    </row>
    <row r="31" spans="1:7" ht="12.75">
      <c r="A31" s="326"/>
      <c r="B31" s="38">
        <v>61118</v>
      </c>
      <c r="C31" s="30" t="s">
        <v>462</v>
      </c>
      <c r="D31" s="18"/>
      <c r="E31" s="18"/>
      <c r="F31" s="18"/>
      <c r="G31" s="32"/>
    </row>
    <row r="32" spans="1:7" ht="4.5" customHeight="1">
      <c r="A32" s="326"/>
      <c r="B32" s="35"/>
      <c r="C32" s="36"/>
      <c r="D32" s="14"/>
      <c r="E32" s="14"/>
      <c r="F32" s="14"/>
      <c r="G32" s="63"/>
    </row>
    <row r="33" spans="1:7" ht="12.75">
      <c r="A33" s="326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26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26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26"/>
      <c r="B36" s="65"/>
      <c r="C36" s="106"/>
      <c r="D36" s="23"/>
      <c r="E36" s="23"/>
      <c r="F36" s="23"/>
      <c r="G36" s="66"/>
    </row>
    <row r="37" spans="1:7" ht="12.75">
      <c r="A37" s="326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26"/>
      <c r="B38" s="38"/>
      <c r="C38" s="58"/>
      <c r="D38" s="18"/>
      <c r="E38" s="18"/>
      <c r="F38" s="18"/>
      <c r="G38" s="72"/>
    </row>
    <row r="39" spans="1:7" ht="12.75">
      <c r="A39" s="326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26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26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26"/>
      <c r="B44" s="35"/>
      <c r="C44" s="36"/>
      <c r="D44" s="14"/>
      <c r="E44" s="14"/>
      <c r="F44" s="14"/>
      <c r="G44" s="63"/>
    </row>
    <row r="45" spans="1:7" ht="12.75">
      <c r="A45" s="326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26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26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26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26"/>
      <c r="B49" s="35"/>
      <c r="C49" s="36"/>
      <c r="D49" s="14"/>
      <c r="E49" s="14"/>
      <c r="F49" s="14"/>
      <c r="G49" s="63"/>
    </row>
    <row r="50" spans="1:7" ht="12.75">
      <c r="A50" s="326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26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26"/>
      <c r="B53" s="35"/>
      <c r="C53" s="36"/>
      <c r="D53" s="14"/>
      <c r="E53" s="14"/>
      <c r="F53" s="14"/>
      <c r="G53" s="63"/>
    </row>
    <row r="54" spans="1:7" ht="12.75">
      <c r="A54" s="326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26"/>
      <c r="B55" s="65"/>
      <c r="C55" s="21"/>
      <c r="D55" s="23"/>
      <c r="E55" s="23"/>
      <c r="F55" s="23"/>
      <c r="G55" s="66"/>
    </row>
    <row r="56" spans="1:7" ht="12.75">
      <c r="A56" s="326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26"/>
      <c r="B57" s="38"/>
      <c r="C57" s="30"/>
      <c r="D57" s="18"/>
      <c r="E57" s="18"/>
      <c r="F57" s="18"/>
      <c r="G57" s="72"/>
    </row>
    <row r="58" spans="1:7" ht="12.75">
      <c r="A58" s="21"/>
      <c r="B58" s="73" t="s">
        <v>122</v>
      </c>
      <c r="C58" s="74"/>
      <c r="D58" s="75"/>
      <c r="E58" s="75"/>
      <c r="F58" s="75"/>
      <c r="G58" s="76"/>
    </row>
    <row r="59" spans="1:7" ht="12.75">
      <c r="A59" s="326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2"/>
      <c r="B60" s="35"/>
      <c r="C60" s="36"/>
      <c r="D60" s="14"/>
      <c r="E60" s="14"/>
      <c r="F60" s="14"/>
      <c r="G60" s="63"/>
    </row>
    <row r="61" spans="1:7" ht="12.75">
      <c r="A61" s="326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92"/>
      <c r="B62" s="65"/>
      <c r="C62" s="21"/>
      <c r="D62" s="23"/>
      <c r="E62" s="23"/>
      <c r="F62" s="23"/>
      <c r="G62" s="66"/>
    </row>
    <row r="63" spans="1:7" ht="12.75">
      <c r="A63" s="92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92"/>
      <c r="B64" s="82"/>
      <c r="C64" s="34"/>
      <c r="D64" s="83"/>
      <c r="E64" s="18"/>
      <c r="F64" s="18"/>
      <c r="G64" s="72"/>
    </row>
    <row r="65" spans="1:7" ht="16.5" thickBot="1" thickTop="1">
      <c r="A65" s="92"/>
      <c r="B65" s="431" t="s">
        <v>128</v>
      </c>
      <c r="C65" s="432"/>
      <c r="D65" s="432"/>
      <c r="E65" s="432"/>
      <c r="F65" s="433"/>
      <c r="G65" s="84">
        <f>G15+G37+G56+G63</f>
        <v>0</v>
      </c>
    </row>
    <row r="66" spans="1:7" ht="13.5" thickTop="1">
      <c r="A66" s="23"/>
      <c r="B66" s="85"/>
      <c r="C66" s="85"/>
      <c r="D66" s="85"/>
      <c r="E66" s="85"/>
      <c r="F66" s="85"/>
      <c r="G66" s="85"/>
    </row>
    <row r="67" spans="1:7" ht="12.75">
      <c r="A67" s="326"/>
      <c r="B67" s="326"/>
      <c r="C67" s="326"/>
      <c r="D67" s="326"/>
      <c r="E67" s="326"/>
      <c r="F67" s="326"/>
      <c r="G67" s="326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326"/>
      <c r="B69" s="326"/>
      <c r="C69" s="326"/>
      <c r="D69" s="326"/>
      <c r="E69" s="326"/>
      <c r="F69" s="310"/>
      <c r="G69" s="23"/>
    </row>
    <row r="70" spans="1:7" ht="12.75">
      <c r="A70" s="326"/>
      <c r="B70" s="85"/>
      <c r="C70" s="85"/>
      <c r="D70" s="85"/>
      <c r="E70" s="85"/>
      <c r="F70" s="85"/>
      <c r="G70" s="85"/>
    </row>
    <row r="71" spans="1:7" ht="12.75">
      <c r="A71" s="40"/>
      <c r="B71" s="308" t="s">
        <v>344</v>
      </c>
      <c r="C71" s="87"/>
      <c r="D71" s="85"/>
      <c r="E71" s="89"/>
      <c r="F71" s="89"/>
      <c r="G71" s="85"/>
    </row>
    <row r="72" spans="1:7" ht="3.75" customHeight="1">
      <c r="A72" s="86"/>
      <c r="B72" s="90"/>
      <c r="C72" s="91"/>
      <c r="D72" s="85"/>
      <c r="E72" s="89"/>
      <c r="F72" s="89"/>
      <c r="G72" s="85"/>
    </row>
    <row r="73" spans="1:7" ht="15.75" thickBot="1">
      <c r="A73" s="21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23"/>
      <c r="B74" s="18"/>
      <c r="C74" s="18"/>
      <c r="D74" s="18"/>
      <c r="E74" s="18"/>
      <c r="F74" s="18"/>
      <c r="G74" s="18"/>
    </row>
    <row r="75" spans="1:7" ht="13.5" thickTop="1">
      <c r="A75" s="333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21"/>
      <c r="B76" s="420"/>
      <c r="C76" s="421"/>
      <c r="D76" s="421"/>
      <c r="E76" s="421"/>
      <c r="F76" s="422"/>
      <c r="G76" s="424"/>
    </row>
    <row r="77" spans="1:7" ht="12.75">
      <c r="A77" s="21"/>
      <c r="B77" s="93"/>
      <c r="C77" s="94"/>
      <c r="D77" s="94"/>
      <c r="E77" s="94"/>
      <c r="F77" s="94"/>
      <c r="G77" s="95"/>
    </row>
    <row r="78" spans="1:7" ht="12.75">
      <c r="A78" s="86"/>
      <c r="B78" s="96" t="s">
        <v>132</v>
      </c>
      <c r="C78" s="97"/>
      <c r="D78" s="97"/>
      <c r="E78" s="97"/>
      <c r="F78" s="97"/>
      <c r="G78" s="98"/>
    </row>
    <row r="79" spans="1:7" ht="12.75">
      <c r="A79" s="21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26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26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26"/>
      <c r="B82" s="35"/>
      <c r="C82" s="100"/>
      <c r="D82" s="14"/>
      <c r="E82" s="14"/>
      <c r="F82" s="14"/>
      <c r="G82" s="101"/>
    </row>
    <row r="83" spans="1:7" ht="12.75">
      <c r="A83" s="326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26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26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26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26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26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26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26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2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26"/>
      <c r="B92" s="35"/>
      <c r="C92" s="100"/>
      <c r="D92" s="14"/>
      <c r="E92" s="14"/>
      <c r="F92" s="14"/>
      <c r="G92" s="101"/>
    </row>
    <row r="93" spans="1:7" ht="12.75">
      <c r="A93" s="32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2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2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2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2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32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32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326"/>
      <c r="B100" s="65"/>
      <c r="C100" s="106"/>
      <c r="D100" s="23"/>
      <c r="E100" s="23"/>
      <c r="F100" s="23"/>
      <c r="G100" s="107"/>
    </row>
    <row r="101" spans="1:7" ht="12.75">
      <c r="A101" s="21"/>
      <c r="B101" s="108"/>
      <c r="C101" s="109"/>
      <c r="D101" s="110"/>
      <c r="E101" s="110"/>
      <c r="F101" s="111" t="s">
        <v>152</v>
      </c>
      <c r="G101" s="112">
        <f>SUM(G79:G99)</f>
        <v>0</v>
      </c>
    </row>
    <row r="102" spans="1:7" ht="12.75">
      <c r="A102" s="326"/>
      <c r="B102" s="38"/>
      <c r="C102" s="58"/>
      <c r="D102" s="18"/>
      <c r="E102" s="18"/>
      <c r="F102" s="18"/>
      <c r="G102" s="113"/>
    </row>
    <row r="103" spans="1:7" ht="12.75">
      <c r="A103" s="21"/>
      <c r="B103" s="114" t="s">
        <v>153</v>
      </c>
      <c r="C103" s="115"/>
      <c r="D103" s="115"/>
      <c r="E103" s="115"/>
      <c r="F103" s="115"/>
      <c r="G103" s="334"/>
    </row>
    <row r="104" spans="1:7" ht="12.75">
      <c r="A104" s="21"/>
      <c r="B104" s="117" t="s">
        <v>154</v>
      </c>
      <c r="C104" s="30" t="s">
        <v>205</v>
      </c>
      <c r="D104" s="18"/>
      <c r="E104" s="118"/>
      <c r="F104" s="18"/>
      <c r="G104" s="301"/>
    </row>
    <row r="105" spans="1:7" ht="12.75">
      <c r="A105" s="21"/>
      <c r="B105" s="117" t="s">
        <v>283</v>
      </c>
      <c r="C105" s="30" t="s">
        <v>206</v>
      </c>
      <c r="D105" s="18"/>
      <c r="E105" s="118"/>
      <c r="F105" s="18"/>
      <c r="G105" s="301"/>
    </row>
    <row r="106" spans="1:7" ht="12.75">
      <c r="A106" s="21"/>
      <c r="B106" s="117" t="s">
        <v>432</v>
      </c>
      <c r="C106" s="30" t="s">
        <v>212</v>
      </c>
      <c r="D106" s="18"/>
      <c r="E106" s="118"/>
      <c r="F106" s="18"/>
      <c r="G106" s="335"/>
    </row>
    <row r="107" spans="1:7" ht="12.75">
      <c r="A107" s="21"/>
      <c r="B107" s="117" t="s">
        <v>433</v>
      </c>
      <c r="C107" s="30" t="s">
        <v>345</v>
      </c>
      <c r="D107" s="18"/>
      <c r="E107" s="118"/>
      <c r="F107" s="18"/>
      <c r="G107" s="301"/>
    </row>
    <row r="108" spans="1:7" ht="9" customHeight="1">
      <c r="A108" s="21"/>
      <c r="B108" s="120"/>
      <c r="C108" s="21"/>
      <c r="D108" s="23"/>
      <c r="E108" s="121"/>
      <c r="F108" s="23"/>
      <c r="G108" s="66"/>
    </row>
    <row r="109" spans="1:7" ht="12.75">
      <c r="A109" s="21"/>
      <c r="B109" s="123"/>
      <c r="C109" s="124"/>
      <c r="D109" s="125"/>
      <c r="E109" s="125"/>
      <c r="F109" s="126" t="s">
        <v>293</v>
      </c>
      <c r="G109" s="302">
        <f>SUM(G104:G108)</f>
        <v>0</v>
      </c>
    </row>
    <row r="110" spans="1:7" ht="13.5" thickBot="1">
      <c r="A110" s="21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21"/>
      <c r="B111" s="131"/>
      <c r="C111" s="18"/>
      <c r="D111" s="18"/>
      <c r="E111" s="18"/>
      <c r="F111" s="18"/>
      <c r="G111" s="132"/>
    </row>
    <row r="112" spans="1:7" ht="13.5" thickBot="1">
      <c r="A112" s="21"/>
      <c r="B112" s="131"/>
      <c r="C112" s="18"/>
      <c r="D112" s="18"/>
      <c r="E112" s="18"/>
      <c r="F112" s="18"/>
      <c r="G112" s="133"/>
    </row>
    <row r="113" spans="1:7" ht="15" thickBot="1">
      <c r="A113" s="21"/>
      <c r="B113" s="131"/>
      <c r="C113" s="18"/>
      <c r="D113" s="134" t="s">
        <v>157</v>
      </c>
      <c r="E113" s="18"/>
      <c r="F113" s="18"/>
      <c r="G113" s="135">
        <f>G65-G101+G109</f>
        <v>0</v>
      </c>
    </row>
    <row r="114" spans="1:7" ht="12.75">
      <c r="A114" s="21"/>
      <c r="B114" s="131"/>
      <c r="C114" s="18"/>
      <c r="D114" s="136"/>
      <c r="E114" s="18"/>
      <c r="F114" s="18"/>
      <c r="G114" s="137"/>
    </row>
    <row r="115" spans="1:7" ht="13.5" thickBot="1">
      <c r="A115" s="21"/>
      <c r="B115" s="131"/>
      <c r="C115" s="18"/>
      <c r="D115" s="136"/>
      <c r="E115" s="18"/>
      <c r="F115" s="18"/>
      <c r="G115" s="137" t="s">
        <v>346</v>
      </c>
    </row>
    <row r="116" spans="1:7" ht="15" thickBot="1">
      <c r="A116" s="333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23"/>
      <c r="B117" s="131"/>
      <c r="C117" s="18"/>
      <c r="D117" s="136"/>
      <c r="E117" s="18"/>
      <c r="F117" s="18"/>
      <c r="G117" s="140"/>
    </row>
    <row r="118" spans="1:7" ht="15.75" thickBot="1">
      <c r="A118" s="23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23"/>
      <c r="B119" s="131"/>
      <c r="C119" s="18"/>
      <c r="D119" s="136"/>
      <c r="E119" s="18"/>
      <c r="F119" s="18"/>
      <c r="G119" s="144"/>
    </row>
    <row r="120" spans="1:7" ht="13.5" thickBot="1">
      <c r="A120" s="23"/>
      <c r="B120" s="128"/>
      <c r="C120" s="129"/>
      <c r="D120" s="145"/>
      <c r="E120" s="129"/>
      <c r="F120" s="129"/>
      <c r="G120" s="146"/>
    </row>
    <row r="121" spans="1:7" ht="13.5" thickTop="1">
      <c r="A121" s="337"/>
      <c r="B121" s="148"/>
      <c r="C121" s="149"/>
      <c r="D121" s="149"/>
      <c r="E121" s="149"/>
      <c r="F121" s="149"/>
      <c r="G121" s="150"/>
    </row>
    <row r="122" spans="1:7" ht="12.75">
      <c r="A122" s="166"/>
      <c r="B122" s="148"/>
      <c r="C122" s="151" t="s">
        <v>162</v>
      </c>
      <c r="D122" s="149"/>
      <c r="E122" s="149"/>
      <c r="F122" s="149"/>
      <c r="G122" s="152"/>
    </row>
    <row r="123" spans="1:7" ht="12.75">
      <c r="A123" s="166"/>
      <c r="B123" s="153"/>
      <c r="C123" s="154"/>
      <c r="D123" s="154"/>
      <c r="E123" s="154"/>
      <c r="F123" s="154"/>
      <c r="G123" s="155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2.75">
      <c r="A126" s="166"/>
      <c r="B126" s="156"/>
      <c r="C126" s="157"/>
      <c r="D126" s="157"/>
      <c r="E126" s="157"/>
      <c r="F126" s="157"/>
      <c r="G126" s="158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3.5" thickBot="1">
      <c r="A128" s="166"/>
      <c r="B128" s="160"/>
      <c r="C128" s="161"/>
      <c r="D128" s="161"/>
      <c r="E128" s="161"/>
      <c r="F128" s="161"/>
      <c r="G128" s="162"/>
    </row>
    <row r="129" spans="1:7" ht="13.5" thickTop="1">
      <c r="A129" s="166"/>
      <c r="B129" s="164"/>
      <c r="C129" s="164"/>
      <c r="D129" s="164"/>
      <c r="E129" s="164"/>
      <c r="F129" s="164"/>
      <c r="G129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showGridLines="0" workbookViewId="0" topLeftCell="A1">
      <pane ySplit="6" topLeftCell="BM19" activePane="bottomLeft" state="frozen"/>
      <selection pane="topLeft" activeCell="A1" sqref="A1"/>
      <selection pane="bottomLeft" activeCell="G90" sqref="G90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2" customWidth="1"/>
    <col min="9" max="9" width="11.421875" style="2" customWidth="1"/>
    <col min="10" max="11" width="11.7109375" style="2" customWidth="1"/>
    <col min="12" max="16384" width="11.421875" style="2" customWidth="1"/>
  </cols>
  <sheetData>
    <row r="1" spans="1:7" ht="12.75">
      <c r="A1" s="12"/>
      <c r="B1" s="13" t="s">
        <v>64</v>
      </c>
      <c r="C1" s="13" t="s">
        <v>65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931111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73</v>
      </c>
      <c r="C10" s="30" t="s">
        <v>74</v>
      </c>
      <c r="D10" s="18"/>
      <c r="E10" s="18"/>
      <c r="F10" s="31"/>
      <c r="G10" s="32"/>
    </row>
    <row r="11" spans="1:7" ht="12.75">
      <c r="A11" s="33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16"/>
      <c r="B14" s="39"/>
      <c r="C14" s="40"/>
      <c r="D14" s="23"/>
      <c r="E14" s="23"/>
      <c r="F14" s="23"/>
      <c r="G14" s="41"/>
    </row>
    <row r="15" spans="1:7" ht="12.75">
      <c r="A15" s="1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16"/>
      <c r="B16" s="22"/>
      <c r="C16" s="23"/>
      <c r="D16" s="23"/>
      <c r="E16" s="23"/>
      <c r="F16" s="23"/>
      <c r="G16" s="47"/>
    </row>
    <row r="17" spans="1:7" ht="12.75">
      <c r="A17" s="16"/>
      <c r="B17" s="48" t="s">
        <v>79</v>
      </c>
      <c r="C17" s="49"/>
      <c r="D17" s="49"/>
      <c r="E17" s="49"/>
      <c r="F17" s="49"/>
      <c r="G17" s="50"/>
    </row>
    <row r="18" spans="1:7" ht="12.75">
      <c r="A18" s="21"/>
      <c r="B18" s="38"/>
      <c r="C18" s="30" t="s">
        <v>80</v>
      </c>
      <c r="D18" s="18"/>
      <c r="E18" s="18"/>
      <c r="F18" s="18"/>
      <c r="G18" s="51"/>
    </row>
    <row r="19" spans="1:7" ht="9" customHeight="1">
      <c r="A19" s="16"/>
      <c r="B19" s="38"/>
      <c r="C19" s="30"/>
      <c r="D19" s="18"/>
      <c r="E19" s="18"/>
      <c r="F19" s="52"/>
      <c r="G19" s="51"/>
    </row>
    <row r="20" spans="1:7" ht="12.75">
      <c r="A20" s="21"/>
      <c r="B20" s="53"/>
      <c r="C20" s="54"/>
      <c r="D20" s="55"/>
      <c r="E20" s="55"/>
      <c r="F20" s="56"/>
      <c r="G20" s="57"/>
    </row>
    <row r="21" spans="1:7" ht="12.75">
      <c r="A21" s="16"/>
      <c r="B21" s="38"/>
      <c r="C21" s="58"/>
      <c r="D21" s="18"/>
      <c r="E21" s="18"/>
      <c r="F21" s="18"/>
      <c r="G21" s="51"/>
    </row>
    <row r="22" spans="1:7" ht="12.75">
      <c r="A22" s="16"/>
      <c r="B22" s="59" t="s">
        <v>81</v>
      </c>
      <c r="C22" s="60"/>
      <c r="D22" s="61"/>
      <c r="E22" s="61"/>
      <c r="F22" s="61"/>
      <c r="G22" s="62"/>
    </row>
    <row r="23" spans="1:7" ht="12.75">
      <c r="A23" s="16"/>
      <c r="B23" s="38">
        <v>6012</v>
      </c>
      <c r="C23" s="30" t="s">
        <v>82</v>
      </c>
      <c r="D23" s="18"/>
      <c r="E23" s="18"/>
      <c r="F23" s="18"/>
      <c r="G23" s="32"/>
    </row>
    <row r="24" spans="1:7" ht="4.5" customHeight="1">
      <c r="A24" s="16"/>
      <c r="B24" s="35"/>
      <c r="C24" s="36"/>
      <c r="D24" s="14"/>
      <c r="E24" s="14"/>
      <c r="F24" s="14"/>
      <c r="G24" s="63"/>
    </row>
    <row r="25" spans="1:7" ht="12.75">
      <c r="A25" s="16"/>
      <c r="B25" s="38">
        <v>60262</v>
      </c>
      <c r="C25" s="30" t="s">
        <v>83</v>
      </c>
      <c r="D25" s="18"/>
      <c r="E25" s="18"/>
      <c r="F25" s="31"/>
      <c r="G25" s="32"/>
    </row>
    <row r="26" spans="1:7" ht="12.75">
      <c r="A26" s="173"/>
      <c r="B26" s="192">
        <v>602661</v>
      </c>
      <c r="C26" s="184" t="s">
        <v>468</v>
      </c>
      <c r="D26" s="149"/>
      <c r="E26" s="149"/>
      <c r="F26" s="149"/>
      <c r="G26" s="32"/>
    </row>
    <row r="27" spans="1:7" ht="12.75">
      <c r="A27" s="16"/>
      <c r="B27" s="38">
        <v>602662</v>
      </c>
      <c r="C27" s="30" t="s">
        <v>84</v>
      </c>
      <c r="D27" s="18"/>
      <c r="E27" s="18"/>
      <c r="F27" s="18"/>
      <c r="G27" s="32"/>
    </row>
    <row r="28" spans="1:7" ht="12.75">
      <c r="A28" s="173"/>
      <c r="B28" s="192">
        <v>602664</v>
      </c>
      <c r="C28" s="184" t="s">
        <v>262</v>
      </c>
      <c r="D28" s="149"/>
      <c r="E28" s="149"/>
      <c r="F28" s="149"/>
      <c r="G28" s="32"/>
    </row>
    <row r="29" spans="1:7" ht="12.75">
      <c r="A29" s="16"/>
      <c r="B29" s="38">
        <v>602668</v>
      </c>
      <c r="C29" s="30" t="s">
        <v>85</v>
      </c>
      <c r="D29" s="18"/>
      <c r="E29" s="18"/>
      <c r="F29" s="18"/>
      <c r="G29" s="32"/>
    </row>
    <row r="30" spans="1:7" ht="12.75">
      <c r="A30" s="16"/>
      <c r="B30" s="38">
        <v>60268</v>
      </c>
      <c r="C30" s="30" t="s">
        <v>86</v>
      </c>
      <c r="D30" s="18"/>
      <c r="E30" s="18"/>
      <c r="F30" s="18"/>
      <c r="G30" s="32"/>
    </row>
    <row r="31" spans="1:7" ht="12.75">
      <c r="A31" s="16"/>
      <c r="B31" s="38">
        <v>6028</v>
      </c>
      <c r="C31" s="30" t="s">
        <v>87</v>
      </c>
      <c r="D31" s="18"/>
      <c r="E31" s="18"/>
      <c r="F31" s="18"/>
      <c r="G31" s="32"/>
    </row>
    <row r="32" spans="1:7" ht="4.5" customHeight="1">
      <c r="A32" s="16"/>
      <c r="B32" s="35"/>
      <c r="C32" s="36"/>
      <c r="D32" s="14"/>
      <c r="E32" s="14"/>
      <c r="F32" s="14"/>
      <c r="G32" s="63"/>
    </row>
    <row r="33" spans="1:7" ht="12.75">
      <c r="A33" s="16"/>
      <c r="B33" s="38">
        <v>60622</v>
      </c>
      <c r="C33" s="30" t="s">
        <v>88</v>
      </c>
      <c r="D33" s="18"/>
      <c r="E33" s="18"/>
      <c r="F33" s="18"/>
      <c r="G33" s="64"/>
    </row>
    <row r="34" spans="1:7" ht="12.75">
      <c r="A34" s="16"/>
      <c r="B34" s="38">
        <v>606261</v>
      </c>
      <c r="C34" s="30" t="s">
        <v>466</v>
      </c>
      <c r="D34" s="18"/>
      <c r="E34" s="18"/>
      <c r="F34" s="18"/>
      <c r="G34" s="64"/>
    </row>
    <row r="35" spans="1:7" ht="12.75">
      <c r="A35" s="16"/>
      <c r="B35" s="38">
        <v>606262</v>
      </c>
      <c r="C35" s="30" t="s">
        <v>89</v>
      </c>
      <c r="D35" s="18"/>
      <c r="E35" s="18"/>
      <c r="F35" s="18"/>
      <c r="G35" s="64"/>
    </row>
    <row r="36" spans="1:7" ht="12.75">
      <c r="A36" s="16"/>
      <c r="B36" s="38">
        <v>606268</v>
      </c>
      <c r="C36" s="30" t="s">
        <v>90</v>
      </c>
      <c r="D36" s="18"/>
      <c r="E36" s="18"/>
      <c r="F36" s="18"/>
      <c r="G36" s="64"/>
    </row>
    <row r="37" spans="1:7" ht="12.75">
      <c r="A37" s="16"/>
      <c r="B37" s="38">
        <v>6068</v>
      </c>
      <c r="C37" s="30" t="s">
        <v>91</v>
      </c>
      <c r="D37" s="18"/>
      <c r="E37" s="18"/>
      <c r="F37" s="18"/>
      <c r="G37" s="32"/>
    </row>
    <row r="38" spans="1:7" ht="4.5" customHeight="1">
      <c r="A38" s="16"/>
      <c r="B38" s="35"/>
      <c r="C38" s="36"/>
      <c r="D38" s="14"/>
      <c r="E38" s="14"/>
      <c r="F38" s="14"/>
      <c r="G38" s="63"/>
    </row>
    <row r="39" spans="1:7" ht="12.75">
      <c r="A39" s="16"/>
      <c r="B39" s="38">
        <v>6072</v>
      </c>
      <c r="C39" s="30" t="s">
        <v>92</v>
      </c>
      <c r="D39" s="18"/>
      <c r="E39" s="18"/>
      <c r="F39" s="18"/>
      <c r="G39" s="32"/>
    </row>
    <row r="40" spans="1:7" ht="4.5" customHeight="1">
      <c r="A40" s="16"/>
      <c r="B40" s="35"/>
      <c r="C40" s="36"/>
      <c r="D40" s="14"/>
      <c r="E40" s="14"/>
      <c r="F40" s="14"/>
      <c r="G40" s="63"/>
    </row>
    <row r="41" spans="1:7" ht="12.75">
      <c r="A41" s="16"/>
      <c r="B41" s="38">
        <v>61228</v>
      </c>
      <c r="C41" s="30" t="s">
        <v>93</v>
      </c>
      <c r="D41" s="18"/>
      <c r="E41" s="18"/>
      <c r="F41" s="31"/>
      <c r="G41" s="32"/>
    </row>
    <row r="42" spans="1:7" ht="12.75">
      <c r="A42" s="16"/>
      <c r="B42" s="38">
        <v>61231</v>
      </c>
      <c r="C42" s="30" t="s">
        <v>94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613252</v>
      </c>
      <c r="C44" s="30" t="s">
        <v>95</v>
      </c>
      <c r="D44" s="18"/>
      <c r="E44" s="18"/>
      <c r="F44" s="18"/>
      <c r="G44" s="32"/>
    </row>
    <row r="45" spans="1:7" ht="12.75">
      <c r="A45" s="16"/>
      <c r="B45" s="38">
        <v>613258</v>
      </c>
      <c r="C45" s="30" t="s">
        <v>96</v>
      </c>
      <c r="D45" s="18"/>
      <c r="E45" s="18"/>
      <c r="F45" s="18"/>
      <c r="G45" s="32"/>
    </row>
    <row r="46" spans="1:7" ht="4.5" customHeight="1">
      <c r="A46" s="16"/>
      <c r="B46" s="35"/>
      <c r="C46" s="36"/>
      <c r="D46" s="14"/>
      <c r="E46" s="14"/>
      <c r="F46" s="14"/>
      <c r="G46" s="63"/>
    </row>
    <row r="47" spans="1:7" ht="12.75">
      <c r="A47" s="16"/>
      <c r="B47" s="38">
        <v>615251</v>
      </c>
      <c r="C47" s="30" t="s">
        <v>97</v>
      </c>
      <c r="D47" s="18"/>
      <c r="E47" s="18"/>
      <c r="F47" s="18"/>
      <c r="G47" s="32"/>
    </row>
    <row r="48" spans="1:7" ht="12.75">
      <c r="A48" s="16"/>
      <c r="B48" s="38">
        <v>615258</v>
      </c>
      <c r="C48" s="30" t="s">
        <v>98</v>
      </c>
      <c r="D48" s="18"/>
      <c r="E48" s="18"/>
      <c r="F48" s="18"/>
      <c r="G48" s="32"/>
    </row>
    <row r="49" spans="1:7" ht="12.75">
      <c r="A49" s="16"/>
      <c r="B49" s="38">
        <v>615268</v>
      </c>
      <c r="C49" s="30" t="s">
        <v>99</v>
      </c>
      <c r="D49" s="18"/>
      <c r="E49" s="18"/>
      <c r="F49" s="18"/>
      <c r="G49" s="32"/>
    </row>
    <row r="50" spans="1:7" ht="4.5" customHeight="1">
      <c r="A50" s="16"/>
      <c r="B50" s="35"/>
      <c r="C50" s="36"/>
      <c r="D50" s="14"/>
      <c r="E50" s="14"/>
      <c r="F50" s="14"/>
      <c r="G50" s="63"/>
    </row>
    <row r="51" spans="1:7" ht="12.75">
      <c r="A51" s="16"/>
      <c r="B51" s="38">
        <v>6161</v>
      </c>
      <c r="C51" s="30" t="s">
        <v>100</v>
      </c>
      <c r="D51" s="18"/>
      <c r="E51" s="18"/>
      <c r="F51" s="31"/>
      <c r="G51" s="32"/>
    </row>
    <row r="52" spans="1:7" ht="12.75">
      <c r="A52" s="16"/>
      <c r="B52" s="38">
        <v>6162</v>
      </c>
      <c r="C52" s="30" t="s">
        <v>101</v>
      </c>
      <c r="D52" s="18"/>
      <c r="E52" s="18"/>
      <c r="F52" s="31"/>
      <c r="G52" s="32"/>
    </row>
    <row r="53" spans="1:7" ht="12.75">
      <c r="A53" s="16"/>
      <c r="B53" s="38">
        <v>6165</v>
      </c>
      <c r="C53" s="30" t="s">
        <v>102</v>
      </c>
      <c r="D53" s="18"/>
      <c r="E53" s="18"/>
      <c r="F53" s="31"/>
      <c r="G53" s="32"/>
    </row>
    <row r="54" spans="1:7" ht="12.75">
      <c r="A54" s="16"/>
      <c r="B54" s="38">
        <v>6166</v>
      </c>
      <c r="C54" s="30" t="s">
        <v>103</v>
      </c>
      <c r="D54" s="18"/>
      <c r="E54" s="18"/>
      <c r="F54" s="31"/>
      <c r="G54" s="32"/>
    </row>
    <row r="55" spans="1:7" ht="12.75">
      <c r="A55" s="16"/>
      <c r="B55" s="38">
        <v>61688</v>
      </c>
      <c r="C55" s="30" t="s">
        <v>104</v>
      </c>
      <c r="D55" s="18"/>
      <c r="E55" s="18"/>
      <c r="F55" s="31"/>
      <c r="G55" s="32"/>
    </row>
    <row r="56" spans="1:7" ht="4.5" customHeight="1">
      <c r="A56" s="16"/>
      <c r="B56" s="35"/>
      <c r="C56" s="36"/>
      <c r="D56" s="14"/>
      <c r="E56" s="14"/>
      <c r="F56" s="14"/>
      <c r="G56" s="63"/>
    </row>
    <row r="57" spans="1:7" ht="12.75">
      <c r="A57" s="16"/>
      <c r="B57" s="38">
        <v>617</v>
      </c>
      <c r="C57" s="30" t="s">
        <v>105</v>
      </c>
      <c r="D57" s="18"/>
      <c r="E57" s="18"/>
      <c r="F57" s="31"/>
      <c r="G57" s="32"/>
    </row>
    <row r="58" spans="1:7" ht="4.5" customHeight="1">
      <c r="A58" s="16"/>
      <c r="B58" s="35"/>
      <c r="C58" s="36"/>
      <c r="D58" s="14"/>
      <c r="E58" s="14"/>
      <c r="F58" s="14"/>
      <c r="G58" s="63"/>
    </row>
    <row r="59" spans="1:7" ht="12.75">
      <c r="A59" s="16"/>
      <c r="B59" s="38">
        <v>618</v>
      </c>
      <c r="C59" s="30" t="s">
        <v>106</v>
      </c>
      <c r="D59" s="18"/>
      <c r="E59" s="18"/>
      <c r="F59" s="31"/>
      <c r="G59" s="32"/>
    </row>
    <row r="60" spans="1:7" ht="4.5" customHeight="1">
      <c r="A60" s="16"/>
      <c r="B60" s="35"/>
      <c r="C60" s="36"/>
      <c r="D60" s="14"/>
      <c r="E60" s="14"/>
      <c r="F60" s="14"/>
      <c r="G60" s="63"/>
    </row>
    <row r="61" spans="1:7" ht="12.75">
      <c r="A61" s="16"/>
      <c r="B61" s="38">
        <v>6223</v>
      </c>
      <c r="C61" s="30" t="s">
        <v>107</v>
      </c>
      <c r="D61" s="18"/>
      <c r="E61" s="18"/>
      <c r="F61" s="31"/>
      <c r="G61" s="32"/>
    </row>
    <row r="62" spans="1:7" ht="12.75">
      <c r="A62" s="16"/>
      <c r="B62" s="38">
        <v>6226</v>
      </c>
      <c r="C62" s="30" t="s">
        <v>108</v>
      </c>
      <c r="D62" s="18"/>
      <c r="E62" s="18"/>
      <c r="F62" s="31"/>
      <c r="G62" s="32"/>
    </row>
    <row r="63" spans="1:7" ht="12.75">
      <c r="A63" s="16"/>
      <c r="B63" s="38">
        <v>6227</v>
      </c>
      <c r="C63" s="30" t="s">
        <v>109</v>
      </c>
      <c r="D63" s="18"/>
      <c r="E63" s="18"/>
      <c r="F63" s="31"/>
      <c r="G63" s="32"/>
    </row>
    <row r="64" spans="1:7" ht="12.75">
      <c r="A64" s="16"/>
      <c r="B64" s="38">
        <v>6228</v>
      </c>
      <c r="C64" s="30" t="s">
        <v>110</v>
      </c>
      <c r="D64" s="18"/>
      <c r="E64" s="18"/>
      <c r="F64" s="31"/>
      <c r="G64" s="32"/>
    </row>
    <row r="65" spans="1:7" ht="4.5" customHeight="1">
      <c r="A65" s="16"/>
      <c r="B65" s="35"/>
      <c r="C65" s="36"/>
      <c r="D65" s="14"/>
      <c r="E65" s="14"/>
      <c r="F65" s="14"/>
      <c r="G65" s="63"/>
    </row>
    <row r="66" spans="1:7" ht="12.75">
      <c r="A66" s="16"/>
      <c r="B66" s="38">
        <v>623</v>
      </c>
      <c r="C66" s="30" t="s">
        <v>111</v>
      </c>
      <c r="D66" s="18"/>
      <c r="E66" s="18"/>
      <c r="F66" s="31"/>
      <c r="G66" s="32"/>
    </row>
    <row r="67" spans="1:7" ht="4.5" customHeight="1">
      <c r="A67" s="16"/>
      <c r="B67" s="35"/>
      <c r="C67" s="36"/>
      <c r="D67" s="14"/>
      <c r="E67" s="14"/>
      <c r="F67" s="14"/>
      <c r="G67" s="63"/>
    </row>
    <row r="68" spans="1:7" ht="12.75">
      <c r="A68" s="16"/>
      <c r="B68" s="38">
        <v>6257</v>
      </c>
      <c r="C68" s="30" t="s">
        <v>112</v>
      </c>
      <c r="D68" s="18"/>
      <c r="E68" s="18"/>
      <c r="F68" s="18"/>
      <c r="G68" s="64"/>
    </row>
    <row r="69" spans="1:7" ht="4.5" customHeight="1">
      <c r="A69" s="16"/>
      <c r="B69" s="35"/>
      <c r="C69" s="36"/>
      <c r="D69" s="14"/>
      <c r="E69" s="14"/>
      <c r="F69" s="14"/>
      <c r="G69" s="63"/>
    </row>
    <row r="70" spans="1:7" ht="12.75">
      <c r="A70" s="16"/>
      <c r="B70" s="38">
        <v>6286</v>
      </c>
      <c r="C70" s="30" t="s">
        <v>113</v>
      </c>
      <c r="D70" s="18"/>
      <c r="E70" s="18"/>
      <c r="F70" s="18"/>
      <c r="G70" s="64"/>
    </row>
    <row r="71" spans="1:7" ht="12.75">
      <c r="A71" s="16"/>
      <c r="B71" s="38">
        <v>6288</v>
      </c>
      <c r="C71" s="30" t="s">
        <v>114</v>
      </c>
      <c r="D71" s="18"/>
      <c r="E71" s="18"/>
      <c r="F71" s="18"/>
      <c r="G71" s="32"/>
    </row>
    <row r="72" spans="1:7" ht="4.5" customHeight="1">
      <c r="A72" s="16"/>
      <c r="B72" s="35"/>
      <c r="C72" s="36"/>
      <c r="D72" s="14"/>
      <c r="E72" s="14"/>
      <c r="F72" s="14"/>
      <c r="G72" s="63"/>
    </row>
    <row r="73" spans="1:7" ht="12.75">
      <c r="A73" s="16"/>
      <c r="B73" s="38">
        <v>6523</v>
      </c>
      <c r="C73" s="30" t="s">
        <v>115</v>
      </c>
      <c r="D73" s="18"/>
      <c r="E73" s="18"/>
      <c r="F73" s="31"/>
      <c r="G73" s="32"/>
    </row>
    <row r="74" spans="1:7" ht="4.5" customHeight="1">
      <c r="A74" s="16"/>
      <c r="B74" s="35"/>
      <c r="C74" s="36"/>
      <c r="D74" s="14"/>
      <c r="E74" s="14"/>
      <c r="F74" s="14"/>
      <c r="G74" s="63"/>
    </row>
    <row r="75" spans="1:7" ht="12.75">
      <c r="A75" s="16"/>
      <c r="B75" s="38">
        <v>657</v>
      </c>
      <c r="C75" s="30" t="s">
        <v>116</v>
      </c>
      <c r="D75" s="18"/>
      <c r="E75" s="18"/>
      <c r="F75" s="18"/>
      <c r="G75" s="32"/>
    </row>
    <row r="76" spans="1:7" ht="4.5" customHeight="1">
      <c r="A76" s="16"/>
      <c r="B76" s="35"/>
      <c r="C76" s="36"/>
      <c r="D76" s="14"/>
      <c r="E76" s="14"/>
      <c r="F76" s="14"/>
      <c r="G76" s="63"/>
    </row>
    <row r="77" spans="1:7" ht="12.75">
      <c r="A77" s="16"/>
      <c r="B77" s="38">
        <v>6582</v>
      </c>
      <c r="C77" s="30" t="s">
        <v>117</v>
      </c>
      <c r="D77" s="18"/>
      <c r="E77" s="18"/>
      <c r="F77" s="18"/>
      <c r="G77" s="32"/>
    </row>
    <row r="78" spans="1:7" ht="12.75">
      <c r="A78" s="16"/>
      <c r="B78" s="38">
        <v>6586</v>
      </c>
      <c r="C78" s="30" t="s">
        <v>118</v>
      </c>
      <c r="D78" s="18"/>
      <c r="E78" s="18"/>
      <c r="F78" s="18"/>
      <c r="G78" s="32"/>
    </row>
    <row r="79" spans="1:7" ht="12.75">
      <c r="A79" s="16"/>
      <c r="B79" s="38">
        <v>6587</v>
      </c>
      <c r="C79" s="30" t="s">
        <v>119</v>
      </c>
      <c r="D79" s="18"/>
      <c r="E79" s="18"/>
      <c r="F79" s="18"/>
      <c r="G79" s="32"/>
    </row>
    <row r="80" spans="1:7" ht="12.75">
      <c r="A80" s="16"/>
      <c r="B80" s="38">
        <v>6588</v>
      </c>
      <c r="C80" s="30" t="s">
        <v>120</v>
      </c>
      <c r="D80" s="18"/>
      <c r="E80" s="18"/>
      <c r="F80" s="18"/>
      <c r="G80" s="32"/>
    </row>
    <row r="81" spans="1:7" ht="9" customHeight="1">
      <c r="A81" s="16"/>
      <c r="B81" s="65"/>
      <c r="C81" s="21"/>
      <c r="D81" s="23"/>
      <c r="E81" s="23"/>
      <c r="F81" s="23"/>
      <c r="G81" s="66"/>
    </row>
    <row r="82" spans="1:7" ht="12.75">
      <c r="A82" s="16"/>
      <c r="B82" s="67"/>
      <c r="C82" s="68"/>
      <c r="D82" s="69"/>
      <c r="E82" s="69"/>
      <c r="F82" s="70" t="s">
        <v>121</v>
      </c>
      <c r="G82" s="71">
        <f>SUM(G23:G80)</f>
        <v>0</v>
      </c>
    </row>
    <row r="83" spans="1:7" ht="12.75">
      <c r="A83" s="16"/>
      <c r="B83" s="38"/>
      <c r="C83" s="30"/>
      <c r="D83" s="18"/>
      <c r="E83" s="18"/>
      <c r="F83" s="18"/>
      <c r="G83" s="72"/>
    </row>
    <row r="84" spans="1:7" ht="12.75">
      <c r="A84" s="16"/>
      <c r="B84" s="73" t="s">
        <v>122</v>
      </c>
      <c r="C84" s="74"/>
      <c r="D84" s="75"/>
      <c r="E84" s="75"/>
      <c r="F84" s="75"/>
      <c r="G84" s="76"/>
    </row>
    <row r="85" spans="1:7" ht="12.75">
      <c r="A85" s="16"/>
      <c r="B85" s="38">
        <v>681113</v>
      </c>
      <c r="C85" s="30" t="s">
        <v>123</v>
      </c>
      <c r="D85" s="18"/>
      <c r="E85" s="18"/>
      <c r="F85" s="18"/>
      <c r="G85" s="32"/>
    </row>
    <row r="86" spans="1:7" ht="12.75">
      <c r="A86" s="16"/>
      <c r="B86" s="38">
        <v>681118</v>
      </c>
      <c r="C86" s="30" t="s">
        <v>124</v>
      </c>
      <c r="D86" s="18"/>
      <c r="E86" s="18"/>
      <c r="F86" s="18"/>
      <c r="G86" s="32"/>
    </row>
    <row r="87" spans="1:7" ht="4.5" customHeight="1">
      <c r="A87" s="16"/>
      <c r="B87" s="35"/>
      <c r="C87" s="36"/>
      <c r="D87" s="14"/>
      <c r="E87" s="14"/>
      <c r="F87" s="14"/>
      <c r="G87" s="63"/>
    </row>
    <row r="88" spans="1:7" ht="12.75">
      <c r="A88" s="16"/>
      <c r="B88" s="38">
        <v>6811252</v>
      </c>
      <c r="C88" s="30" t="s">
        <v>125</v>
      </c>
      <c r="D88" s="18"/>
      <c r="E88" s="18"/>
      <c r="F88" s="31"/>
      <c r="G88" s="32"/>
    </row>
    <row r="89" spans="1:7" ht="4.5" customHeight="1">
      <c r="A89" s="16"/>
      <c r="B89" s="35"/>
      <c r="C89" s="36"/>
      <c r="D89" s="14"/>
      <c r="E89" s="14"/>
      <c r="F89" s="14"/>
      <c r="G89" s="63"/>
    </row>
    <row r="90" spans="1:7" ht="12.75">
      <c r="A90" s="16"/>
      <c r="B90" s="38">
        <v>6811288</v>
      </c>
      <c r="C90" s="30" t="s">
        <v>126</v>
      </c>
      <c r="D90" s="18"/>
      <c r="E90" s="18"/>
      <c r="F90" s="18"/>
      <c r="G90" s="32"/>
    </row>
    <row r="91" spans="1:7" ht="9" customHeight="1">
      <c r="A91" s="16"/>
      <c r="B91" s="65"/>
      <c r="C91" s="21"/>
      <c r="D91" s="23"/>
      <c r="E91" s="23"/>
      <c r="F91" s="23"/>
      <c r="G91" s="66"/>
    </row>
    <row r="92" spans="1:7" ht="12.75">
      <c r="A92" s="16"/>
      <c r="B92" s="77"/>
      <c r="C92" s="78"/>
      <c r="D92" s="79"/>
      <c r="E92" s="79"/>
      <c r="F92" s="80" t="s">
        <v>127</v>
      </c>
      <c r="G92" s="81">
        <f>SUM(G85:G90)</f>
        <v>0</v>
      </c>
    </row>
    <row r="93" spans="1:7" ht="13.5" thickBot="1">
      <c r="A93" s="16"/>
      <c r="B93" s="82"/>
      <c r="C93" s="34"/>
      <c r="D93" s="83"/>
      <c r="E93" s="18"/>
      <c r="F93" s="18"/>
      <c r="G93" s="72"/>
    </row>
    <row r="94" spans="1:7" ht="16.5" thickBot="1" thickTop="1">
      <c r="A94" s="16"/>
      <c r="B94" s="431" t="s">
        <v>128</v>
      </c>
      <c r="C94" s="432"/>
      <c r="D94" s="432"/>
      <c r="E94" s="432"/>
      <c r="F94" s="433"/>
      <c r="G94" s="84">
        <f>G15+G82+G92</f>
        <v>0</v>
      </c>
    </row>
    <row r="95" spans="1:7" ht="13.5" thickTop="1">
      <c r="A95" s="16"/>
      <c r="B95" s="85"/>
      <c r="C95" s="85"/>
      <c r="D95" s="85"/>
      <c r="E95" s="85"/>
      <c r="F95" s="85"/>
      <c r="G95" s="85"/>
    </row>
    <row r="96" spans="1:7" ht="12.75">
      <c r="A96" s="16"/>
      <c r="B96" s="86"/>
      <c r="C96" s="86"/>
      <c r="D96" s="86"/>
      <c r="E96" s="86"/>
      <c r="F96" s="86"/>
      <c r="G96" s="86"/>
    </row>
    <row r="97" spans="1:7" ht="12.75">
      <c r="A97" s="21"/>
      <c r="B97" s="20"/>
      <c r="C97" s="20"/>
      <c r="D97" s="20"/>
      <c r="E97" s="20"/>
      <c r="F97" s="20"/>
      <c r="G97" s="20"/>
    </row>
    <row r="98" spans="1:7" ht="12.75">
      <c r="A98" s="21"/>
      <c r="B98" s="20"/>
      <c r="C98" s="20"/>
      <c r="D98" s="20"/>
      <c r="E98" s="20"/>
      <c r="F98" s="20"/>
      <c r="G98" s="20"/>
    </row>
    <row r="99" spans="1:7" ht="12.75">
      <c r="A99" s="16"/>
      <c r="B99" s="85"/>
      <c r="C99" s="85"/>
      <c r="D99" s="85"/>
      <c r="E99" s="85"/>
      <c r="F99" s="85"/>
      <c r="G99" s="85"/>
    </row>
    <row r="100" spans="1:7" ht="12.75">
      <c r="A100" s="16"/>
      <c r="B100" s="13" t="s">
        <v>129</v>
      </c>
      <c r="C100" s="87"/>
      <c r="D100" s="88"/>
      <c r="E100" s="89"/>
      <c r="F100" s="89"/>
      <c r="G100" s="85"/>
    </row>
    <row r="101" spans="1:7" ht="3.75" customHeight="1">
      <c r="A101" s="16"/>
      <c r="B101" s="90"/>
      <c r="C101" s="91"/>
      <c r="D101" s="85"/>
      <c r="E101" s="89"/>
      <c r="F101" s="89"/>
      <c r="G101" s="85"/>
    </row>
    <row r="102" spans="1:7" ht="15.75" thickBot="1">
      <c r="A102" s="16"/>
      <c r="B102" s="414" t="s">
        <v>130</v>
      </c>
      <c r="C102" s="415"/>
      <c r="D102" s="415"/>
      <c r="E102" s="415"/>
      <c r="F102" s="415"/>
      <c r="G102" s="416"/>
    </row>
    <row r="103" spans="1:7" ht="3.75" customHeight="1" thickBot="1">
      <c r="A103" s="92"/>
      <c r="B103" s="18"/>
      <c r="C103" s="18"/>
      <c r="D103" s="18"/>
      <c r="E103" s="18"/>
      <c r="F103" s="18"/>
      <c r="G103" s="18"/>
    </row>
    <row r="104" spans="1:7" ht="13.5" thickTop="1">
      <c r="A104" s="92"/>
      <c r="B104" s="417" t="s">
        <v>131</v>
      </c>
      <c r="C104" s="418"/>
      <c r="D104" s="418"/>
      <c r="E104" s="418"/>
      <c r="F104" s="419"/>
      <c r="G104" s="423" t="s">
        <v>69</v>
      </c>
    </row>
    <row r="105" spans="1:7" ht="12.75">
      <c r="A105" s="92"/>
      <c r="B105" s="420"/>
      <c r="C105" s="421"/>
      <c r="D105" s="421"/>
      <c r="E105" s="421"/>
      <c r="F105" s="422"/>
      <c r="G105" s="424"/>
    </row>
    <row r="106" spans="1:7" ht="12.75">
      <c r="A106" s="92"/>
      <c r="B106" s="93"/>
      <c r="C106" s="94"/>
      <c r="D106" s="94"/>
      <c r="E106" s="94"/>
      <c r="F106" s="94"/>
      <c r="G106" s="95"/>
    </row>
    <row r="107" spans="1:7" ht="12.75">
      <c r="A107" s="92"/>
      <c r="B107" s="96" t="s">
        <v>132</v>
      </c>
      <c r="C107" s="97"/>
      <c r="D107" s="97"/>
      <c r="E107" s="97"/>
      <c r="F107" s="97"/>
      <c r="G107" s="98"/>
    </row>
    <row r="108" spans="1:7" ht="12.75">
      <c r="A108" s="21"/>
      <c r="B108" s="38">
        <v>609</v>
      </c>
      <c r="C108" s="58" t="s">
        <v>133</v>
      </c>
      <c r="D108" s="18"/>
      <c r="E108" s="18"/>
      <c r="F108" s="31"/>
      <c r="G108" s="99"/>
    </row>
    <row r="109" spans="1:7" ht="12.75">
      <c r="A109" s="16"/>
      <c r="B109" s="38">
        <v>619</v>
      </c>
      <c r="C109" s="58" t="s">
        <v>134</v>
      </c>
      <c r="D109" s="18"/>
      <c r="E109" s="18"/>
      <c r="F109" s="31"/>
      <c r="G109" s="99"/>
    </row>
    <row r="110" spans="1:7" ht="12.75">
      <c r="A110" s="20"/>
      <c r="B110" s="38">
        <v>629</v>
      </c>
      <c r="C110" s="58" t="s">
        <v>135</v>
      </c>
      <c r="D110" s="18"/>
      <c r="E110" s="18"/>
      <c r="F110" s="31"/>
      <c r="G110" s="99"/>
    </row>
    <row r="111" spans="1:7" ht="4.5" customHeight="1">
      <c r="A111" s="16"/>
      <c r="B111" s="35"/>
      <c r="C111" s="100"/>
      <c r="D111" s="14"/>
      <c r="E111" s="14"/>
      <c r="F111" s="14"/>
      <c r="G111" s="101"/>
    </row>
    <row r="112" spans="1:7" ht="12.75">
      <c r="A112" s="40"/>
      <c r="B112" s="38">
        <v>6319</v>
      </c>
      <c r="C112" s="58" t="s">
        <v>136</v>
      </c>
      <c r="D112" s="18"/>
      <c r="E112" s="18"/>
      <c r="F112" s="31"/>
      <c r="G112" s="99"/>
    </row>
    <row r="113" spans="1:7" ht="12.75">
      <c r="A113" s="16"/>
      <c r="B113" s="38">
        <v>6339</v>
      </c>
      <c r="C113" s="58" t="s">
        <v>137</v>
      </c>
      <c r="D113" s="18"/>
      <c r="E113" s="18"/>
      <c r="F113" s="31"/>
      <c r="G113" s="99"/>
    </row>
    <row r="114" spans="1:7" s="104" customFormat="1" ht="12">
      <c r="A114" s="21"/>
      <c r="B114" s="38">
        <v>6419</v>
      </c>
      <c r="C114" s="58" t="s">
        <v>138</v>
      </c>
      <c r="D114" s="30"/>
      <c r="E114" s="30"/>
      <c r="F114" s="102"/>
      <c r="G114" s="103"/>
    </row>
    <row r="115" spans="1:7" s="104" customFormat="1" ht="12">
      <c r="A115" s="21"/>
      <c r="B115" s="38">
        <v>6429</v>
      </c>
      <c r="C115" s="58" t="s">
        <v>139</v>
      </c>
      <c r="D115" s="30"/>
      <c r="E115" s="30"/>
      <c r="F115" s="102"/>
      <c r="G115" s="103"/>
    </row>
    <row r="116" spans="1:7" ht="12.75">
      <c r="A116" s="21"/>
      <c r="B116" s="38">
        <v>64519</v>
      </c>
      <c r="C116" s="58" t="s">
        <v>140</v>
      </c>
      <c r="D116" s="18"/>
      <c r="E116" s="18"/>
      <c r="F116" s="31"/>
      <c r="G116" s="99"/>
    </row>
    <row r="117" spans="1:7" ht="12.75">
      <c r="A117" s="21"/>
      <c r="B117" s="38">
        <v>64529</v>
      </c>
      <c r="C117" s="58" t="s">
        <v>141</v>
      </c>
      <c r="D117" s="18"/>
      <c r="E117" s="18"/>
      <c r="F117" s="31"/>
      <c r="G117" s="99"/>
    </row>
    <row r="118" spans="1:7" ht="12.75">
      <c r="A118" s="105"/>
      <c r="B118" s="38">
        <v>64719</v>
      </c>
      <c r="C118" s="58" t="s">
        <v>142</v>
      </c>
      <c r="D118" s="18"/>
      <c r="E118" s="18"/>
      <c r="F118" s="31"/>
      <c r="G118" s="99"/>
    </row>
    <row r="119" spans="1:7" ht="12.75">
      <c r="A119" s="21"/>
      <c r="B119" s="38">
        <v>64729</v>
      </c>
      <c r="C119" s="58" t="s">
        <v>143</v>
      </c>
      <c r="D119" s="18"/>
      <c r="E119" s="18"/>
      <c r="F119" s="31"/>
      <c r="G119" s="99"/>
    </row>
    <row r="120" spans="1:7" ht="12.75">
      <c r="A120" s="21"/>
      <c r="B120" s="38">
        <v>6489</v>
      </c>
      <c r="C120" s="58" t="s">
        <v>144</v>
      </c>
      <c r="D120" s="18"/>
      <c r="E120" s="18"/>
      <c r="F120" s="31"/>
      <c r="G120" s="99"/>
    </row>
    <row r="121" spans="1:7" ht="4.5" customHeight="1">
      <c r="A121" s="21"/>
      <c r="B121" s="35"/>
      <c r="C121" s="100"/>
      <c r="D121" s="14"/>
      <c r="E121" s="14"/>
      <c r="F121" s="14"/>
      <c r="G121" s="101"/>
    </row>
    <row r="122" spans="1:7" s="104" customFormat="1" ht="12">
      <c r="A122" s="16"/>
      <c r="B122" s="38">
        <v>7474</v>
      </c>
      <c r="C122" s="58" t="s">
        <v>145</v>
      </c>
      <c r="D122" s="30"/>
      <c r="E122" s="30"/>
      <c r="F122" s="102"/>
      <c r="G122" s="103"/>
    </row>
    <row r="123" spans="1:7" ht="12.75">
      <c r="A123" s="16"/>
      <c r="B123" s="38">
        <v>7476</v>
      </c>
      <c r="C123" s="58" t="s">
        <v>146</v>
      </c>
      <c r="D123" s="18"/>
      <c r="E123" s="18"/>
      <c r="F123" s="31"/>
      <c r="G123" s="99"/>
    </row>
    <row r="124" spans="1:7" ht="12.75">
      <c r="A124" s="16"/>
      <c r="B124" s="38">
        <v>7484</v>
      </c>
      <c r="C124" s="58" t="s">
        <v>147</v>
      </c>
      <c r="D124" s="18"/>
      <c r="E124" s="18"/>
      <c r="F124" s="31"/>
      <c r="G124" s="99"/>
    </row>
    <row r="125" spans="1:7" ht="12.75">
      <c r="A125" s="16"/>
      <c r="B125" s="38">
        <v>7541</v>
      </c>
      <c r="C125" s="58" t="s">
        <v>148</v>
      </c>
      <c r="D125" s="18"/>
      <c r="E125" s="18"/>
      <c r="F125" s="31"/>
      <c r="G125" s="99"/>
    </row>
    <row r="126" spans="1:7" ht="12.75">
      <c r="A126" s="16"/>
      <c r="B126" s="38">
        <v>7548</v>
      </c>
      <c r="C126" s="58" t="s">
        <v>149</v>
      </c>
      <c r="D126" s="18"/>
      <c r="E126" s="18"/>
      <c r="F126" s="31"/>
      <c r="G126" s="99"/>
    </row>
    <row r="127" spans="1:7" ht="12" customHeight="1">
      <c r="A127" s="16"/>
      <c r="B127" s="38">
        <v>758</v>
      </c>
      <c r="C127" s="58" t="s">
        <v>150</v>
      </c>
      <c r="D127" s="18"/>
      <c r="E127" s="18"/>
      <c r="F127" s="31"/>
      <c r="G127" s="99"/>
    </row>
    <row r="128" spans="1:7" ht="12.75">
      <c r="A128" s="16"/>
      <c r="B128" s="38">
        <v>772</v>
      </c>
      <c r="C128" s="58" t="s">
        <v>151</v>
      </c>
      <c r="D128" s="18"/>
      <c r="E128" s="18"/>
      <c r="F128" s="31"/>
      <c r="G128" s="99"/>
    </row>
    <row r="129" spans="1:7" ht="9" customHeight="1">
      <c r="A129" s="16"/>
      <c r="B129" s="65"/>
      <c r="C129" s="106"/>
      <c r="D129" s="23"/>
      <c r="E129" s="23"/>
      <c r="F129" s="23"/>
      <c r="G129" s="107"/>
    </row>
    <row r="130" spans="1:7" ht="12.75">
      <c r="A130" s="16"/>
      <c r="B130" s="108"/>
      <c r="C130" s="109"/>
      <c r="D130" s="110"/>
      <c r="E130" s="110"/>
      <c r="F130" s="111" t="s">
        <v>152</v>
      </c>
      <c r="G130" s="112">
        <f>SUM(G108:G128)</f>
        <v>0</v>
      </c>
    </row>
    <row r="131" spans="1:7" ht="12.75">
      <c r="A131" s="16"/>
      <c r="B131" s="38"/>
      <c r="C131" s="58"/>
      <c r="D131" s="18"/>
      <c r="E131" s="18"/>
      <c r="F131" s="18"/>
      <c r="G131" s="113"/>
    </row>
    <row r="132" spans="1:7" ht="12.75">
      <c r="A132" s="16"/>
      <c r="B132" s="114" t="s">
        <v>153</v>
      </c>
      <c r="C132" s="115"/>
      <c r="D132" s="115"/>
      <c r="E132" s="115"/>
      <c r="F132" s="115"/>
      <c r="G132" s="116"/>
    </row>
    <row r="133" spans="1:7" ht="12.75">
      <c r="A133" s="16"/>
      <c r="B133" s="117"/>
      <c r="C133" s="30" t="s">
        <v>155</v>
      </c>
      <c r="D133" s="18"/>
      <c r="E133" s="118"/>
      <c r="F133" s="18"/>
      <c r="G133" s="119"/>
    </row>
    <row r="134" spans="1:7" ht="9" customHeight="1">
      <c r="A134" s="16"/>
      <c r="B134" s="120"/>
      <c r="C134" s="21"/>
      <c r="D134" s="23"/>
      <c r="E134" s="121"/>
      <c r="F134" s="23"/>
      <c r="G134" s="122"/>
    </row>
    <row r="135" spans="1:7" ht="12" customHeight="1">
      <c r="A135" s="16"/>
      <c r="B135" s="123"/>
      <c r="C135" s="124"/>
      <c r="D135" s="125"/>
      <c r="E135" s="125"/>
      <c r="F135" s="126"/>
      <c r="G135" s="127"/>
    </row>
    <row r="136" spans="1:7" ht="12" customHeight="1" thickBot="1">
      <c r="A136" s="16"/>
      <c r="B136" s="128" t="s">
        <v>156</v>
      </c>
      <c r="C136" s="129"/>
      <c r="D136" s="129"/>
      <c r="E136" s="129"/>
      <c r="F136" s="129"/>
      <c r="G136" s="130"/>
    </row>
    <row r="137" spans="1:7" ht="13.5" thickTop="1">
      <c r="A137" s="16"/>
      <c r="B137" s="131"/>
      <c r="C137" s="18"/>
      <c r="D137" s="18"/>
      <c r="E137" s="18"/>
      <c r="F137" s="18"/>
      <c r="G137" s="132"/>
    </row>
    <row r="138" spans="1:7" ht="13.5" thickBot="1">
      <c r="A138" s="16"/>
      <c r="B138" s="131"/>
      <c r="C138" s="18"/>
      <c r="D138" s="18"/>
      <c r="E138" s="18"/>
      <c r="F138" s="18"/>
      <c r="G138" s="133"/>
    </row>
    <row r="139" spans="1:7" ht="15" thickBot="1">
      <c r="A139" s="16"/>
      <c r="B139" s="131"/>
      <c r="C139" s="18"/>
      <c r="D139" s="134" t="s">
        <v>157</v>
      </c>
      <c r="E139" s="18"/>
      <c r="F139" s="18"/>
      <c r="G139" s="135">
        <f>G94-G130</f>
        <v>0</v>
      </c>
    </row>
    <row r="140" spans="1:7" ht="12.75">
      <c r="A140" s="16"/>
      <c r="B140" s="131"/>
      <c r="C140" s="18"/>
      <c r="D140" s="136"/>
      <c r="E140" s="18"/>
      <c r="F140" s="18"/>
      <c r="G140" s="137"/>
    </row>
    <row r="141" spans="1:7" ht="12.75">
      <c r="A141" s="16"/>
      <c r="B141" s="131"/>
      <c r="C141" s="18"/>
      <c r="D141" s="136"/>
      <c r="E141" s="18"/>
      <c r="F141" s="118"/>
      <c r="G141" s="137" t="s">
        <v>158</v>
      </c>
    </row>
    <row r="142" spans="1:7" ht="13.5" thickBot="1">
      <c r="A142" s="21"/>
      <c r="B142" s="131"/>
      <c r="C142" s="18"/>
      <c r="D142" s="136"/>
      <c r="E142" s="18"/>
      <c r="F142" s="121"/>
      <c r="G142" s="137" t="s">
        <v>159</v>
      </c>
    </row>
    <row r="143" spans="1:7" ht="15" thickBot="1">
      <c r="A143" s="16"/>
      <c r="B143" s="131"/>
      <c r="C143" s="18"/>
      <c r="D143" s="134" t="s">
        <v>160</v>
      </c>
      <c r="E143" s="18"/>
      <c r="F143" s="138"/>
      <c r="G143" s="139"/>
    </row>
    <row r="144" spans="1:7" ht="13.5" thickBot="1">
      <c r="A144" s="21"/>
      <c r="B144" s="131"/>
      <c r="C144" s="18"/>
      <c r="D144" s="136"/>
      <c r="E144" s="18"/>
      <c r="F144" s="23"/>
      <c r="G144" s="140"/>
    </row>
    <row r="145" spans="1:7" ht="15.75" thickBot="1">
      <c r="A145" s="21"/>
      <c r="B145" s="131"/>
      <c r="C145" s="18"/>
      <c r="D145" s="141" t="s">
        <v>161</v>
      </c>
      <c r="E145" s="18"/>
      <c r="F145" s="142"/>
      <c r="G145" s="143">
        <f>IF(G143=0,0,G139/G143)</f>
        <v>0</v>
      </c>
    </row>
    <row r="146" spans="1:7" ht="15">
      <c r="A146" s="21"/>
      <c r="B146" s="131"/>
      <c r="C146" s="18"/>
      <c r="D146" s="136"/>
      <c r="E146" s="18"/>
      <c r="F146" s="18"/>
      <c r="G146" s="144"/>
    </row>
    <row r="147" spans="1:7" ht="13.5" thickBot="1">
      <c r="A147" s="21"/>
      <c r="B147" s="128"/>
      <c r="C147" s="129"/>
      <c r="D147" s="145"/>
      <c r="E147" s="129"/>
      <c r="F147" s="129"/>
      <c r="G147" s="146"/>
    </row>
    <row r="148" spans="2:7" ht="13.5" thickTop="1">
      <c r="B148" s="148"/>
      <c r="C148" s="149"/>
      <c r="D148" s="149"/>
      <c r="E148" s="149"/>
      <c r="F148" s="149"/>
      <c r="G148" s="150"/>
    </row>
    <row r="149" spans="2:7" ht="12.75">
      <c r="B149" s="148"/>
      <c r="C149" s="151" t="s">
        <v>162</v>
      </c>
      <c r="D149" s="149"/>
      <c r="E149" s="149"/>
      <c r="F149" s="149"/>
      <c r="G149" s="152"/>
    </row>
    <row r="150" spans="2:7" ht="12.75">
      <c r="B150" s="153"/>
      <c r="C150" s="154"/>
      <c r="D150" s="154"/>
      <c r="E150" s="154"/>
      <c r="F150" s="154"/>
      <c r="G150" s="155"/>
    </row>
    <row r="151" spans="2:7" ht="12.75">
      <c r="B151" s="156"/>
      <c r="C151" s="157"/>
      <c r="D151" s="157"/>
      <c r="E151" s="157"/>
      <c r="F151" s="157"/>
      <c r="G151" s="158"/>
    </row>
    <row r="152" spans="2:7" ht="12.75">
      <c r="B152" s="156"/>
      <c r="C152" s="157"/>
      <c r="D152" s="157"/>
      <c r="E152" s="157"/>
      <c r="F152" s="157"/>
      <c r="G152" s="158"/>
    </row>
    <row r="153" spans="2:7" ht="12.75">
      <c r="B153" s="156"/>
      <c r="C153" s="157"/>
      <c r="D153" s="157"/>
      <c r="E153" s="157"/>
      <c r="F153" s="157"/>
      <c r="G153" s="158"/>
    </row>
    <row r="154" spans="2:7" ht="12.75">
      <c r="B154" s="156"/>
      <c r="C154" s="157"/>
      <c r="D154" s="157"/>
      <c r="E154" s="157"/>
      <c r="F154" s="157"/>
      <c r="G154" s="158"/>
    </row>
    <row r="155" spans="1:7" ht="13.5" thickBot="1">
      <c r="A155" s="159"/>
      <c r="B155" s="160"/>
      <c r="C155" s="161"/>
      <c r="D155" s="161"/>
      <c r="E155" s="161"/>
      <c r="F155" s="161"/>
      <c r="G155" s="162"/>
    </row>
    <row r="156" spans="1:7" ht="13.5" thickTop="1">
      <c r="A156" s="163"/>
      <c r="B156" s="164"/>
      <c r="C156" s="164"/>
      <c r="D156" s="164"/>
      <c r="E156" s="164"/>
      <c r="F156" s="164"/>
      <c r="G156" s="164"/>
    </row>
    <row r="157" ht="12.75">
      <c r="A157" s="163"/>
    </row>
    <row r="158" ht="12.75">
      <c r="A158" s="163"/>
    </row>
    <row r="159" ht="12.75">
      <c r="A159" s="163"/>
    </row>
    <row r="160" ht="12.75">
      <c r="A160" s="163"/>
    </row>
    <row r="161" ht="12.75">
      <c r="A161" s="166"/>
    </row>
    <row r="162" ht="12.75">
      <c r="A162" s="166"/>
    </row>
    <row r="163" ht="12.75">
      <c r="A163" s="166"/>
    </row>
    <row r="164" ht="12.75">
      <c r="A164" s="166"/>
    </row>
    <row r="165" ht="12.75">
      <c r="A165" s="166"/>
    </row>
    <row r="166" ht="12.75">
      <c r="A166" s="166"/>
    </row>
    <row r="167" ht="12.75">
      <c r="A167" s="166"/>
    </row>
    <row r="168" ht="12.75">
      <c r="A168" s="166"/>
    </row>
  </sheetData>
  <sheetProtection password="DDAC" sheet="1" objects="1" scenarios="1"/>
  <mergeCells count="9">
    <mergeCell ref="J3:K5"/>
    <mergeCell ref="B94:F94"/>
    <mergeCell ref="B102:G102"/>
    <mergeCell ref="B104:F105"/>
    <mergeCell ref="G104:G105"/>
    <mergeCell ref="F1:G1"/>
    <mergeCell ref="B3:G3"/>
    <mergeCell ref="B5:F6"/>
    <mergeCell ref="G5:G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8"/>
  <sheetViews>
    <sheetView showGridLines="0" workbookViewId="0" topLeftCell="A1">
      <pane ySplit="6" topLeftCell="BM105" activePane="bottomLeft" state="frozen"/>
      <selection pane="topLeft" activeCell="A7" sqref="A7"/>
      <selection pane="bottomLeft" activeCell="B117" sqref="B117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338</v>
      </c>
      <c r="C1" s="324" t="s">
        <v>219</v>
      </c>
      <c r="D1" s="339"/>
      <c r="E1" s="313" t="s">
        <v>322</v>
      </c>
      <c r="F1" s="412">
        <f>+0!D9</f>
        <v>0</v>
      </c>
      <c r="G1" s="413"/>
    </row>
    <row r="2" spans="1:7" ht="9" customHeight="1" thickBot="1">
      <c r="A2" s="339"/>
      <c r="B2" s="17">
        <f>SUBSTITUTE(B1,".","")*1</f>
        <v>9322</v>
      </c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39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39"/>
      <c r="B26" s="35"/>
      <c r="C26" s="36"/>
      <c r="D26" s="14"/>
      <c r="E26" s="14"/>
      <c r="F26" s="330"/>
      <c r="G26" s="63"/>
    </row>
    <row r="27" spans="1:7" ht="12.75">
      <c r="A27" s="339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39"/>
      <c r="B28" s="35"/>
      <c r="C28" s="36"/>
      <c r="D28" s="14"/>
      <c r="E28" s="14"/>
      <c r="F28" s="330"/>
      <c r="G28" s="63"/>
    </row>
    <row r="29" spans="1:7" ht="12.75">
      <c r="A29" s="339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39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39"/>
      <c r="B32" s="35"/>
      <c r="C32" s="36"/>
      <c r="D32" s="14"/>
      <c r="E32" s="14"/>
      <c r="F32" s="14"/>
      <c r="G32" s="63"/>
    </row>
    <row r="33" spans="1:7" ht="12.75">
      <c r="A33" s="339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39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39"/>
      <c r="B35" s="38">
        <v>613153</v>
      </c>
      <c r="C35" s="58" t="s">
        <v>339</v>
      </c>
      <c r="D35" s="18"/>
      <c r="E35" s="18"/>
      <c r="F35" s="31"/>
      <c r="G35" s="32"/>
    </row>
    <row r="36" spans="1:7" ht="12.75">
      <c r="A36" s="339"/>
      <c r="B36" s="38">
        <v>613158</v>
      </c>
      <c r="C36" s="58" t="s">
        <v>224</v>
      </c>
      <c r="D36" s="18"/>
      <c r="E36" s="18"/>
      <c r="F36" s="31"/>
      <c r="G36" s="32"/>
    </row>
    <row r="37" spans="1:7" ht="4.5" customHeight="1">
      <c r="A37" s="339"/>
      <c r="B37" s="35"/>
      <c r="C37" s="36"/>
      <c r="D37" s="14"/>
      <c r="E37" s="14"/>
      <c r="F37" s="14"/>
      <c r="G37" s="63"/>
    </row>
    <row r="38" spans="1:7" ht="12.75">
      <c r="A38" s="339"/>
      <c r="B38" s="38">
        <v>615152</v>
      </c>
      <c r="C38" s="58" t="s">
        <v>277</v>
      </c>
      <c r="D38" s="18"/>
      <c r="E38" s="18"/>
      <c r="F38" s="18"/>
      <c r="G38" s="32"/>
    </row>
    <row r="39" spans="1:7" ht="9" customHeight="1">
      <c r="A39" s="339"/>
      <c r="B39" s="65"/>
      <c r="C39" s="106"/>
      <c r="D39" s="23"/>
      <c r="E39" s="23"/>
      <c r="F39" s="23"/>
      <c r="G39" s="66"/>
    </row>
    <row r="40" spans="1:7" ht="12.75">
      <c r="A40" s="339"/>
      <c r="B40" s="53"/>
      <c r="C40" s="54"/>
      <c r="D40" s="55"/>
      <c r="E40" s="55"/>
      <c r="F40" s="56" t="s">
        <v>292</v>
      </c>
      <c r="G40" s="297">
        <f>SUM(G18:G38)</f>
        <v>0</v>
      </c>
    </row>
    <row r="41" spans="1:7" ht="12.75">
      <c r="A41" s="339"/>
      <c r="B41" s="38"/>
      <c r="C41" s="58"/>
      <c r="D41" s="18"/>
      <c r="E41" s="18"/>
      <c r="F41" s="18"/>
      <c r="G41" s="72"/>
    </row>
    <row r="42" spans="1:7" ht="12.75">
      <c r="A42" s="339"/>
      <c r="B42" s="59" t="s">
        <v>81</v>
      </c>
      <c r="C42" s="60"/>
      <c r="D42" s="61"/>
      <c r="E42" s="61"/>
      <c r="F42" s="61"/>
      <c r="G42" s="62"/>
    </row>
    <row r="43" spans="1:7" ht="12.75">
      <c r="A43" s="339"/>
      <c r="B43" s="38">
        <v>60261</v>
      </c>
      <c r="C43" s="30" t="s">
        <v>225</v>
      </c>
      <c r="D43" s="18"/>
      <c r="E43" s="18"/>
      <c r="F43" s="31"/>
      <c r="G43" s="32"/>
    </row>
    <row r="44" spans="1:7" ht="12.75">
      <c r="A44" s="173"/>
      <c r="B44" s="192">
        <v>602661</v>
      </c>
      <c r="C44" s="184" t="s">
        <v>468</v>
      </c>
      <c r="D44" s="149"/>
      <c r="E44" s="149"/>
      <c r="F44" s="149"/>
      <c r="G44" s="32"/>
    </row>
    <row r="45" spans="1:7" ht="12.75">
      <c r="A45" s="339"/>
      <c r="B45" s="38">
        <v>602664</v>
      </c>
      <c r="C45" s="30" t="s">
        <v>262</v>
      </c>
      <c r="D45" s="18"/>
      <c r="E45" s="18"/>
      <c r="F45" s="31"/>
      <c r="G45" s="32"/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60621</v>
      </c>
      <c r="C47" s="30" t="s">
        <v>225</v>
      </c>
      <c r="D47" s="18"/>
      <c r="E47" s="18"/>
      <c r="F47" s="31"/>
      <c r="G47" s="32"/>
    </row>
    <row r="48" spans="1:7" s="2" customFormat="1" ht="12.75">
      <c r="A48" s="16"/>
      <c r="B48" s="38">
        <v>606261</v>
      </c>
      <c r="C48" s="30" t="s">
        <v>466</v>
      </c>
      <c r="D48" s="18"/>
      <c r="E48" s="18"/>
      <c r="F48" s="18"/>
      <c r="G48" s="64"/>
    </row>
    <row r="49" spans="1:7" ht="4.5" customHeight="1">
      <c r="A49" s="339"/>
      <c r="B49" s="35"/>
      <c r="C49" s="36"/>
      <c r="D49" s="14"/>
      <c r="E49" s="14"/>
      <c r="F49" s="14"/>
      <c r="G49" s="63"/>
    </row>
    <row r="50" spans="1:7" ht="12.75">
      <c r="A50" s="339"/>
      <c r="B50" s="38">
        <v>61221</v>
      </c>
      <c r="C50" s="30" t="s">
        <v>201</v>
      </c>
      <c r="D50" s="18"/>
      <c r="E50" s="18"/>
      <c r="F50" s="31"/>
      <c r="G50" s="32"/>
    </row>
    <row r="51" spans="1:7" ht="12.75">
      <c r="A51" s="339"/>
      <c r="B51" s="38">
        <v>61222</v>
      </c>
      <c r="C51" s="30" t="s">
        <v>202</v>
      </c>
      <c r="D51" s="18"/>
      <c r="E51" s="18"/>
      <c r="F51" s="31"/>
      <c r="G51" s="32"/>
    </row>
    <row r="52" spans="1:7" ht="12.75">
      <c r="A52" s="339"/>
      <c r="B52" s="38">
        <v>61223</v>
      </c>
      <c r="C52" s="30" t="s">
        <v>203</v>
      </c>
      <c r="D52" s="18"/>
      <c r="E52" s="18"/>
      <c r="F52" s="31"/>
      <c r="G52" s="32"/>
    </row>
    <row r="53" spans="1:7" ht="12.75">
      <c r="A53" s="339"/>
      <c r="B53" s="38">
        <v>61231</v>
      </c>
      <c r="C53" s="30" t="s">
        <v>94</v>
      </c>
      <c r="D53" s="18"/>
      <c r="E53" s="18"/>
      <c r="F53" s="31"/>
      <c r="G53" s="32"/>
    </row>
    <row r="54" spans="1:7" ht="4.5" customHeight="1">
      <c r="A54" s="339"/>
      <c r="B54" s="35"/>
      <c r="C54" s="36"/>
      <c r="D54" s="14"/>
      <c r="E54" s="14"/>
      <c r="F54" s="14"/>
      <c r="G54" s="63"/>
    </row>
    <row r="55" spans="1:7" ht="12.75">
      <c r="A55" s="339"/>
      <c r="B55" s="38">
        <v>6163</v>
      </c>
      <c r="C55" s="58" t="s">
        <v>278</v>
      </c>
      <c r="D55" s="18"/>
      <c r="E55" s="18"/>
      <c r="F55" s="31"/>
      <c r="G55" s="32"/>
    </row>
    <row r="56" spans="1:7" ht="4.5" customHeight="1">
      <c r="A56" s="339"/>
      <c r="B56" s="35"/>
      <c r="C56" s="36"/>
      <c r="D56" s="14"/>
      <c r="E56" s="14"/>
      <c r="F56" s="14"/>
      <c r="G56" s="63"/>
    </row>
    <row r="57" spans="1:7" ht="12.75">
      <c r="A57" s="339"/>
      <c r="B57" s="38">
        <v>6223</v>
      </c>
      <c r="C57" s="30" t="s">
        <v>107</v>
      </c>
      <c r="D57" s="18"/>
      <c r="E57" s="18"/>
      <c r="F57" s="31"/>
      <c r="G57" s="32"/>
    </row>
    <row r="58" spans="1:7" ht="4.5" customHeight="1">
      <c r="A58" s="339"/>
      <c r="B58" s="35"/>
      <c r="C58" s="36"/>
      <c r="D58" s="14"/>
      <c r="E58" s="14"/>
      <c r="F58" s="14"/>
      <c r="G58" s="63"/>
    </row>
    <row r="59" spans="1:7" ht="12.75">
      <c r="A59" s="339"/>
      <c r="B59" s="38">
        <v>6243</v>
      </c>
      <c r="C59" s="30" t="s">
        <v>228</v>
      </c>
      <c r="D59" s="18"/>
      <c r="E59" s="18"/>
      <c r="F59" s="31"/>
      <c r="G59" s="32"/>
    </row>
    <row r="60" spans="1:7" ht="12.75">
      <c r="A60" s="339"/>
      <c r="B60" s="38">
        <v>6245</v>
      </c>
      <c r="C60" s="30" t="s">
        <v>193</v>
      </c>
      <c r="D60" s="18"/>
      <c r="E60" s="18"/>
      <c r="F60" s="31"/>
      <c r="G60" s="32"/>
    </row>
    <row r="61" spans="1:7" ht="4.5" customHeight="1">
      <c r="A61" s="339"/>
      <c r="B61" s="35"/>
      <c r="C61" s="36"/>
      <c r="D61" s="14"/>
      <c r="E61" s="14"/>
      <c r="F61" s="14"/>
      <c r="G61" s="63"/>
    </row>
    <row r="62" spans="1:7" ht="12.75">
      <c r="A62" s="16"/>
      <c r="B62" s="38">
        <v>6286</v>
      </c>
      <c r="C62" s="30" t="s">
        <v>113</v>
      </c>
      <c r="D62" s="18"/>
      <c r="E62" s="18"/>
      <c r="F62" s="18"/>
      <c r="G62" s="64"/>
    </row>
    <row r="63" spans="1:7" ht="4.5" customHeight="1">
      <c r="A63" s="339"/>
      <c r="B63" s="35"/>
      <c r="C63" s="36"/>
      <c r="D63" s="14"/>
      <c r="E63" s="14"/>
      <c r="F63" s="14"/>
      <c r="G63" s="63"/>
    </row>
    <row r="64" spans="1:7" ht="12.75">
      <c r="A64" s="339"/>
      <c r="B64" s="38">
        <v>6522</v>
      </c>
      <c r="C64" s="30" t="s">
        <v>302</v>
      </c>
      <c r="D64" s="18"/>
      <c r="E64" s="18"/>
      <c r="F64" s="31"/>
      <c r="G64" s="32"/>
    </row>
    <row r="65" spans="1:7" ht="9" customHeight="1">
      <c r="A65" s="339"/>
      <c r="B65" s="65"/>
      <c r="C65" s="21"/>
      <c r="D65" s="23"/>
      <c r="E65" s="23"/>
      <c r="F65" s="23"/>
      <c r="G65" s="66"/>
    </row>
    <row r="66" spans="1:7" ht="12.75">
      <c r="A66" s="339"/>
      <c r="B66" s="67"/>
      <c r="C66" s="68"/>
      <c r="D66" s="69"/>
      <c r="E66" s="69"/>
      <c r="F66" s="70" t="s">
        <v>121</v>
      </c>
      <c r="G66" s="71">
        <f>SUM(G43:G64)</f>
        <v>0</v>
      </c>
    </row>
    <row r="67" spans="1:7" ht="12.75">
      <c r="A67" s="339"/>
      <c r="B67" s="38"/>
      <c r="C67" s="30"/>
      <c r="D67" s="18"/>
      <c r="E67" s="18"/>
      <c r="F67" s="18"/>
      <c r="G67" s="72"/>
    </row>
    <row r="68" spans="1:7" ht="12.75">
      <c r="A68" s="339"/>
      <c r="B68" s="73" t="s">
        <v>122</v>
      </c>
      <c r="C68" s="74"/>
      <c r="D68" s="75"/>
      <c r="E68" s="75"/>
      <c r="F68" s="75"/>
      <c r="G68" s="76"/>
    </row>
    <row r="69" spans="1:7" ht="12.75">
      <c r="A69" s="339"/>
      <c r="B69" s="38">
        <v>6722</v>
      </c>
      <c r="C69" s="331" t="s">
        <v>263</v>
      </c>
      <c r="D69" s="18"/>
      <c r="E69" s="18"/>
      <c r="F69" s="31"/>
      <c r="G69" s="32"/>
    </row>
    <row r="70" spans="1:7" ht="4.5" customHeight="1">
      <c r="A70" s="339"/>
      <c r="B70" s="35"/>
      <c r="C70" s="36"/>
      <c r="D70" s="14"/>
      <c r="E70" s="14"/>
      <c r="F70" s="14"/>
      <c r="G70" s="63"/>
    </row>
    <row r="71" spans="1:7" ht="12.75">
      <c r="A71" s="339"/>
      <c r="B71" s="38">
        <v>6811251</v>
      </c>
      <c r="C71" s="30" t="s">
        <v>264</v>
      </c>
      <c r="D71" s="18"/>
      <c r="E71" s="18"/>
      <c r="F71" s="31"/>
      <c r="G71" s="32"/>
    </row>
    <row r="72" spans="1:7" ht="4.5" customHeight="1">
      <c r="A72" s="339"/>
      <c r="B72" s="35"/>
      <c r="C72" s="36"/>
      <c r="D72" s="14"/>
      <c r="E72" s="14"/>
      <c r="F72" s="14"/>
      <c r="G72" s="63"/>
    </row>
    <row r="73" spans="1:7" ht="12.75">
      <c r="A73" s="339"/>
      <c r="B73" s="38">
        <v>6811282</v>
      </c>
      <c r="C73" s="30" t="s">
        <v>240</v>
      </c>
      <c r="D73" s="18"/>
      <c r="E73" s="18"/>
      <c r="F73" s="18"/>
      <c r="G73" s="32"/>
    </row>
    <row r="74" spans="1:7" ht="9" customHeight="1">
      <c r="A74" s="339"/>
      <c r="B74" s="65"/>
      <c r="C74" s="21"/>
      <c r="D74" s="23"/>
      <c r="E74" s="23"/>
      <c r="F74" s="23"/>
      <c r="G74" s="66"/>
    </row>
    <row r="75" spans="1:7" ht="12.75">
      <c r="A75" s="339"/>
      <c r="B75" s="77"/>
      <c r="C75" s="78"/>
      <c r="D75" s="79"/>
      <c r="E75" s="79"/>
      <c r="F75" s="80" t="s">
        <v>127</v>
      </c>
      <c r="G75" s="81">
        <f>SUM(G69:G73)</f>
        <v>0</v>
      </c>
    </row>
    <row r="76" spans="1:7" ht="13.5" thickBot="1">
      <c r="A76" s="339"/>
      <c r="B76" s="82"/>
      <c r="C76" s="34"/>
      <c r="D76" s="83"/>
      <c r="E76" s="18"/>
      <c r="F76" s="18"/>
      <c r="G76" s="72"/>
    </row>
    <row r="77" spans="1:7" ht="16.5" thickBot="1" thickTop="1">
      <c r="A77" s="339"/>
      <c r="B77" s="431" t="s">
        <v>128</v>
      </c>
      <c r="C77" s="432"/>
      <c r="D77" s="432"/>
      <c r="E77" s="432"/>
      <c r="F77" s="433"/>
      <c r="G77" s="84">
        <f>+G15+G40+G66+G75</f>
        <v>0</v>
      </c>
    </row>
    <row r="78" spans="1:7" ht="13.5" thickTop="1">
      <c r="A78" s="339"/>
      <c r="B78" s="85"/>
      <c r="C78" s="85"/>
      <c r="D78" s="85"/>
      <c r="E78" s="85"/>
      <c r="F78" s="85"/>
      <c r="G78" s="85"/>
    </row>
    <row r="79" spans="1:7" ht="12.75">
      <c r="A79" s="339"/>
      <c r="B79" s="339"/>
      <c r="C79" s="339"/>
      <c r="D79" s="339"/>
      <c r="E79" s="339"/>
      <c r="F79" s="339"/>
      <c r="G79" s="339"/>
    </row>
    <row r="80" spans="1:7" ht="12.75">
      <c r="A80" s="339"/>
      <c r="B80" s="339"/>
      <c r="C80" s="339"/>
      <c r="D80" s="339"/>
      <c r="E80" s="339"/>
      <c r="F80" s="339"/>
      <c r="G80" s="339"/>
    </row>
    <row r="81" spans="1:7" ht="12.75">
      <c r="A81" s="339"/>
      <c r="B81" s="339"/>
      <c r="C81" s="339"/>
      <c r="D81" s="339"/>
      <c r="E81" s="339"/>
      <c r="F81" s="339"/>
      <c r="G81" s="339"/>
    </row>
    <row r="82" spans="1:7" ht="12.75">
      <c r="A82" s="339"/>
      <c r="B82" s="339"/>
      <c r="C82" s="339"/>
      <c r="D82" s="339"/>
      <c r="E82" s="339"/>
      <c r="F82" s="339"/>
      <c r="G82" s="339"/>
    </row>
    <row r="83" spans="1:7" ht="12.75">
      <c r="A83" s="339"/>
      <c r="B83" s="85"/>
      <c r="C83" s="85"/>
      <c r="D83" s="85"/>
      <c r="E83" s="85"/>
      <c r="F83" s="85"/>
      <c r="G83" s="85"/>
    </row>
    <row r="84" spans="1:7" ht="12.75">
      <c r="A84" s="339"/>
      <c r="B84" s="324" t="s">
        <v>219</v>
      </c>
      <c r="C84" s="340"/>
      <c r="D84" s="88"/>
      <c r="E84" s="89"/>
      <c r="F84" s="89"/>
      <c r="G84" s="85"/>
    </row>
    <row r="85" spans="1:7" ht="3.75" customHeight="1">
      <c r="A85" s="339"/>
      <c r="B85" s="90"/>
      <c r="C85" s="91"/>
      <c r="D85" s="85"/>
      <c r="E85" s="89"/>
      <c r="F85" s="89"/>
      <c r="G85" s="85"/>
    </row>
    <row r="86" spans="1:7" ht="15.75" thickBot="1">
      <c r="A86" s="339"/>
      <c r="B86" s="414" t="s">
        <v>130</v>
      </c>
      <c r="C86" s="415"/>
      <c r="D86" s="415"/>
      <c r="E86" s="415"/>
      <c r="F86" s="415"/>
      <c r="G86" s="416"/>
    </row>
    <row r="87" spans="1:7" ht="3.75" customHeight="1" thickBot="1">
      <c r="A87" s="339"/>
      <c r="B87" s="18"/>
      <c r="C87" s="18"/>
      <c r="D87" s="18"/>
      <c r="E87" s="18"/>
      <c r="F87" s="18"/>
      <c r="G87" s="18"/>
    </row>
    <row r="88" spans="1:7" ht="13.5" thickTop="1">
      <c r="A88" s="339"/>
      <c r="B88" s="417" t="s">
        <v>131</v>
      </c>
      <c r="C88" s="418"/>
      <c r="D88" s="418"/>
      <c r="E88" s="418"/>
      <c r="F88" s="419"/>
      <c r="G88" s="423" t="s">
        <v>69</v>
      </c>
    </row>
    <row r="89" spans="1:7" ht="12.75">
      <c r="A89" s="339"/>
      <c r="B89" s="420"/>
      <c r="C89" s="421"/>
      <c r="D89" s="421"/>
      <c r="E89" s="421"/>
      <c r="F89" s="422"/>
      <c r="G89" s="424"/>
    </row>
    <row r="90" spans="1:7" ht="12.75">
      <c r="A90" s="339"/>
      <c r="B90" s="93"/>
      <c r="C90" s="94"/>
      <c r="D90" s="94"/>
      <c r="E90" s="94"/>
      <c r="F90" s="94"/>
      <c r="G90" s="95"/>
    </row>
    <row r="91" spans="1:7" ht="12.75">
      <c r="A91" s="339"/>
      <c r="B91" s="96" t="s">
        <v>132</v>
      </c>
      <c r="C91" s="97"/>
      <c r="D91" s="97"/>
      <c r="E91" s="97"/>
      <c r="F91" s="97"/>
      <c r="G91" s="98"/>
    </row>
    <row r="92" spans="1:7" ht="12.75">
      <c r="A92" s="339"/>
      <c r="B92" s="38">
        <v>609</v>
      </c>
      <c r="C92" s="58" t="s">
        <v>133</v>
      </c>
      <c r="D92" s="18"/>
      <c r="E92" s="18"/>
      <c r="F92" s="31"/>
      <c r="G92" s="99"/>
    </row>
    <row r="93" spans="1:7" ht="12.75">
      <c r="A93" s="339"/>
      <c r="B93" s="38">
        <v>619</v>
      </c>
      <c r="C93" s="58" t="s">
        <v>134</v>
      </c>
      <c r="D93" s="18"/>
      <c r="E93" s="18"/>
      <c r="F93" s="31"/>
      <c r="G93" s="99"/>
    </row>
    <row r="94" spans="1:7" ht="12.75">
      <c r="A94" s="339"/>
      <c r="B94" s="38">
        <v>629</v>
      </c>
      <c r="C94" s="58" t="s">
        <v>135</v>
      </c>
      <c r="D94" s="18"/>
      <c r="E94" s="18"/>
      <c r="F94" s="31"/>
      <c r="G94" s="99"/>
    </row>
    <row r="95" spans="1:7" ht="4.5" customHeight="1">
      <c r="A95" s="339"/>
      <c r="B95" s="35"/>
      <c r="C95" s="100"/>
      <c r="D95" s="14"/>
      <c r="E95" s="14"/>
      <c r="F95" s="14"/>
      <c r="G95" s="101"/>
    </row>
    <row r="96" spans="1:7" ht="12.75">
      <c r="A96" s="339"/>
      <c r="B96" s="38">
        <v>6319</v>
      </c>
      <c r="C96" s="58" t="s">
        <v>136</v>
      </c>
      <c r="D96" s="18"/>
      <c r="E96" s="18"/>
      <c r="F96" s="31"/>
      <c r="G96" s="99"/>
    </row>
    <row r="97" spans="1:7" ht="12.75">
      <c r="A97" s="339"/>
      <c r="B97" s="38">
        <v>6339</v>
      </c>
      <c r="C97" s="58" t="s">
        <v>137</v>
      </c>
      <c r="D97" s="18"/>
      <c r="E97" s="18"/>
      <c r="F97" s="31"/>
      <c r="G97" s="99"/>
    </row>
    <row r="98" spans="1:7" ht="12.75">
      <c r="A98" s="339"/>
      <c r="B98" s="38">
        <v>6419</v>
      </c>
      <c r="C98" s="58" t="s">
        <v>138</v>
      </c>
      <c r="D98" s="18"/>
      <c r="E98" s="18"/>
      <c r="F98" s="31"/>
      <c r="G98" s="99"/>
    </row>
    <row r="99" spans="1:7" ht="12.75">
      <c r="A99" s="339"/>
      <c r="B99" s="38">
        <v>6429</v>
      </c>
      <c r="C99" s="58" t="s">
        <v>139</v>
      </c>
      <c r="D99" s="18"/>
      <c r="E99" s="18"/>
      <c r="F99" s="31"/>
      <c r="G99" s="99"/>
    </row>
    <row r="100" spans="1:7" ht="12.75">
      <c r="A100" s="339"/>
      <c r="B100" s="38">
        <v>64519</v>
      </c>
      <c r="C100" s="58" t="s">
        <v>140</v>
      </c>
      <c r="D100" s="18"/>
      <c r="E100" s="18"/>
      <c r="F100" s="31"/>
      <c r="G100" s="99"/>
    </row>
    <row r="101" spans="1:7" ht="12.75">
      <c r="A101" s="339"/>
      <c r="B101" s="38">
        <v>64529</v>
      </c>
      <c r="C101" s="58" t="s">
        <v>141</v>
      </c>
      <c r="D101" s="18"/>
      <c r="E101" s="18"/>
      <c r="F101" s="31"/>
      <c r="G101" s="99"/>
    </row>
    <row r="102" spans="1:7" ht="12.75">
      <c r="A102" s="339"/>
      <c r="B102" s="38">
        <v>64719</v>
      </c>
      <c r="C102" s="58" t="s">
        <v>142</v>
      </c>
      <c r="D102" s="18"/>
      <c r="E102" s="18"/>
      <c r="F102" s="31"/>
      <c r="G102" s="99"/>
    </row>
    <row r="103" spans="1:7" ht="12.75">
      <c r="A103" s="339"/>
      <c r="B103" s="38">
        <v>64729</v>
      </c>
      <c r="C103" s="58" t="s">
        <v>143</v>
      </c>
      <c r="D103" s="18"/>
      <c r="E103" s="18"/>
      <c r="F103" s="31"/>
      <c r="G103" s="99"/>
    </row>
    <row r="104" spans="1:7" ht="12.75">
      <c r="A104" s="339"/>
      <c r="B104" s="38">
        <v>6489</v>
      </c>
      <c r="C104" s="58" t="s">
        <v>144</v>
      </c>
      <c r="D104" s="18"/>
      <c r="E104" s="18"/>
      <c r="F104" s="31"/>
      <c r="G104" s="99"/>
    </row>
    <row r="105" spans="1:7" ht="4.5" customHeight="1">
      <c r="A105" s="339"/>
      <c r="B105" s="35"/>
      <c r="C105" s="100"/>
      <c r="D105" s="14"/>
      <c r="E105" s="14"/>
      <c r="F105" s="14"/>
      <c r="G105" s="101"/>
    </row>
    <row r="106" spans="1:7" ht="12.75">
      <c r="A106" s="339"/>
      <c r="B106" s="38">
        <v>7474</v>
      </c>
      <c r="C106" s="58" t="s">
        <v>145</v>
      </c>
      <c r="D106" s="18"/>
      <c r="E106" s="18"/>
      <c r="F106" s="31"/>
      <c r="G106" s="99"/>
    </row>
    <row r="107" spans="1:7" ht="12.75">
      <c r="A107" s="339"/>
      <c r="B107" s="38">
        <v>7476</v>
      </c>
      <c r="C107" s="58" t="s">
        <v>146</v>
      </c>
      <c r="D107" s="18"/>
      <c r="E107" s="18"/>
      <c r="F107" s="31"/>
      <c r="G107" s="99"/>
    </row>
    <row r="108" spans="1:7" ht="12.75">
      <c r="A108" s="339"/>
      <c r="B108" s="38">
        <v>7484</v>
      </c>
      <c r="C108" s="58" t="s">
        <v>147</v>
      </c>
      <c r="D108" s="18"/>
      <c r="E108" s="18"/>
      <c r="F108" s="31"/>
      <c r="G108" s="99"/>
    </row>
    <row r="109" spans="1:7" ht="12.75">
      <c r="A109" s="339"/>
      <c r="B109" s="38">
        <v>7541</v>
      </c>
      <c r="C109" s="58" t="s">
        <v>148</v>
      </c>
      <c r="D109" s="18"/>
      <c r="E109" s="18"/>
      <c r="F109" s="31"/>
      <c r="G109" s="99"/>
    </row>
    <row r="110" spans="1:7" ht="12.75">
      <c r="A110" s="339"/>
      <c r="B110" s="38">
        <v>7548</v>
      </c>
      <c r="C110" s="58" t="s">
        <v>149</v>
      </c>
      <c r="D110" s="18"/>
      <c r="E110" s="18"/>
      <c r="F110" s="31"/>
      <c r="G110" s="99"/>
    </row>
    <row r="111" spans="1:7" ht="12.75">
      <c r="A111" s="339"/>
      <c r="B111" s="38">
        <v>758</v>
      </c>
      <c r="C111" s="58" t="s">
        <v>150</v>
      </c>
      <c r="D111" s="18"/>
      <c r="E111" s="18"/>
      <c r="F111" s="31"/>
      <c r="G111" s="99"/>
    </row>
    <row r="112" spans="1:7" ht="12.75">
      <c r="A112" s="339"/>
      <c r="B112" s="38">
        <v>772</v>
      </c>
      <c r="C112" s="58" t="s">
        <v>151</v>
      </c>
      <c r="D112" s="18"/>
      <c r="E112" s="18"/>
      <c r="F112" s="31"/>
      <c r="G112" s="99"/>
    </row>
    <row r="113" spans="1:7" ht="9" customHeight="1">
      <c r="A113" s="339"/>
      <c r="B113" s="65"/>
      <c r="C113" s="106"/>
      <c r="D113" s="23"/>
      <c r="E113" s="23"/>
      <c r="F113" s="23"/>
      <c r="G113" s="107"/>
    </row>
    <row r="114" spans="1:7" ht="12.75">
      <c r="A114" s="339"/>
      <c r="B114" s="108"/>
      <c r="C114" s="109"/>
      <c r="D114" s="110"/>
      <c r="E114" s="110"/>
      <c r="F114" s="111" t="s">
        <v>152</v>
      </c>
      <c r="G114" s="112">
        <f>SUM(G92:G112)</f>
        <v>0</v>
      </c>
    </row>
    <row r="115" spans="1:7" ht="12.75">
      <c r="A115" s="339"/>
      <c r="B115" s="38"/>
      <c r="C115" s="58"/>
      <c r="D115" s="18"/>
      <c r="E115" s="18"/>
      <c r="F115" s="18"/>
      <c r="G115" s="113"/>
    </row>
    <row r="116" spans="1:7" ht="12.75">
      <c r="A116" s="339"/>
      <c r="B116" s="114" t="s">
        <v>153</v>
      </c>
      <c r="C116" s="115"/>
      <c r="D116" s="115"/>
      <c r="E116" s="115"/>
      <c r="F116" s="115"/>
      <c r="G116" s="334"/>
    </row>
    <row r="117" spans="1:7" ht="12.75">
      <c r="A117" s="339"/>
      <c r="B117" s="117" t="s">
        <v>154</v>
      </c>
      <c r="C117" s="30" t="s">
        <v>205</v>
      </c>
      <c r="D117" s="18"/>
      <c r="E117" s="118"/>
      <c r="F117" s="18"/>
      <c r="G117" s="301"/>
    </row>
    <row r="118" spans="1:7" ht="9" customHeight="1">
      <c r="A118" s="339"/>
      <c r="B118" s="120"/>
      <c r="C118" s="21"/>
      <c r="D118" s="23"/>
      <c r="E118" s="121"/>
      <c r="F118" s="23"/>
      <c r="G118" s="66"/>
    </row>
    <row r="119" spans="1:7" ht="12.75">
      <c r="A119" s="339"/>
      <c r="B119" s="123"/>
      <c r="C119" s="124"/>
      <c r="D119" s="125"/>
      <c r="E119" s="125"/>
      <c r="F119" s="126" t="s">
        <v>293</v>
      </c>
      <c r="G119" s="302">
        <f>SUM(G117:G117)</f>
        <v>0</v>
      </c>
    </row>
    <row r="120" spans="1:7" ht="13.5" thickBot="1">
      <c r="A120" s="339"/>
      <c r="B120" s="128" t="s">
        <v>156</v>
      </c>
      <c r="C120" s="129"/>
      <c r="D120" s="129"/>
      <c r="E120" s="129"/>
      <c r="F120" s="129"/>
      <c r="G120" s="336"/>
    </row>
    <row r="121" spans="1:7" ht="13.5" thickTop="1">
      <c r="A121" s="339"/>
      <c r="B121" s="131"/>
      <c r="C121" s="18"/>
      <c r="D121" s="18"/>
      <c r="E121" s="18"/>
      <c r="F121" s="18"/>
      <c r="G121" s="132"/>
    </row>
    <row r="122" spans="1:7" ht="13.5" thickBot="1">
      <c r="A122" s="339"/>
      <c r="B122" s="131"/>
      <c r="C122" s="18"/>
      <c r="D122" s="18"/>
      <c r="E122" s="18"/>
      <c r="F122" s="18"/>
      <c r="G122" s="133"/>
    </row>
    <row r="123" spans="1:7" ht="15" thickBot="1">
      <c r="A123" s="339"/>
      <c r="B123" s="131"/>
      <c r="C123" s="18"/>
      <c r="D123" s="134" t="s">
        <v>157</v>
      </c>
      <c r="E123" s="18"/>
      <c r="F123" s="18"/>
      <c r="G123" s="135">
        <f>G77-G114+G119</f>
        <v>0</v>
      </c>
    </row>
    <row r="124" spans="1:7" ht="12.75">
      <c r="A124" s="339"/>
      <c r="B124" s="131"/>
      <c r="C124" s="18"/>
      <c r="D124" s="136"/>
      <c r="E124" s="18"/>
      <c r="F124" s="18"/>
      <c r="G124" s="137"/>
    </row>
    <row r="125" spans="1:7" ht="13.5" thickBot="1">
      <c r="A125" s="339"/>
      <c r="B125" s="131"/>
      <c r="C125" s="18"/>
      <c r="D125" s="136"/>
      <c r="E125" s="18"/>
      <c r="F125" s="18"/>
      <c r="G125" s="137" t="s">
        <v>289</v>
      </c>
    </row>
    <row r="126" spans="1:7" ht="15" thickBot="1">
      <c r="A126" s="339"/>
      <c r="B126" s="131"/>
      <c r="C126" s="18"/>
      <c r="D126" s="134" t="s">
        <v>160</v>
      </c>
      <c r="E126" s="18"/>
      <c r="F126" s="18"/>
      <c r="G126" s="283"/>
    </row>
    <row r="127" spans="1:7" ht="13.5" thickBot="1">
      <c r="A127" s="339"/>
      <c r="B127" s="131"/>
      <c r="C127" s="18"/>
      <c r="D127" s="136"/>
      <c r="E127" s="18"/>
      <c r="F127" s="18"/>
      <c r="G127" s="140"/>
    </row>
    <row r="128" spans="1:7" ht="15.75" thickBot="1">
      <c r="A128" s="339"/>
      <c r="B128" s="131"/>
      <c r="C128" s="18"/>
      <c r="D128" s="141" t="s">
        <v>161</v>
      </c>
      <c r="E128" s="18"/>
      <c r="F128" s="18"/>
      <c r="G128" s="303">
        <f>IF(G126=0,0,G123/G126)</f>
        <v>0</v>
      </c>
    </row>
    <row r="129" spans="1:7" ht="15">
      <c r="A129" s="339"/>
      <c r="B129" s="131"/>
      <c r="C129" s="18"/>
      <c r="D129" s="136"/>
      <c r="E129" s="18"/>
      <c r="F129" s="18"/>
      <c r="G129" s="144"/>
    </row>
    <row r="130" spans="1:7" ht="13.5" thickBot="1">
      <c r="A130" s="339"/>
      <c r="B130" s="128"/>
      <c r="C130" s="129"/>
      <c r="D130" s="145"/>
      <c r="E130" s="129"/>
      <c r="F130" s="129"/>
      <c r="G130" s="146"/>
    </row>
    <row r="131" spans="2:7" ht="13.5" thickTop="1">
      <c r="B131" s="148"/>
      <c r="C131" s="149"/>
      <c r="D131" s="149"/>
      <c r="E131" s="149"/>
      <c r="F131" s="149"/>
      <c r="G131" s="150"/>
    </row>
    <row r="132" spans="2:7" ht="12.75">
      <c r="B132" s="148"/>
      <c r="C132" s="151" t="s">
        <v>162</v>
      </c>
      <c r="D132" s="149"/>
      <c r="E132" s="149"/>
      <c r="F132" s="149"/>
      <c r="G132" s="152"/>
    </row>
    <row r="133" spans="2:7" ht="12.75">
      <c r="B133" s="153"/>
      <c r="C133" s="154"/>
      <c r="D133" s="154"/>
      <c r="E133" s="154"/>
      <c r="F133" s="154"/>
      <c r="G133" s="155"/>
    </row>
    <row r="134" spans="2:7" ht="12.75">
      <c r="B134" s="156"/>
      <c r="C134" s="157"/>
      <c r="D134" s="157"/>
      <c r="E134" s="157"/>
      <c r="F134" s="157"/>
      <c r="G134" s="158"/>
    </row>
    <row r="135" spans="2:7" ht="12.75">
      <c r="B135" s="156"/>
      <c r="C135" s="157"/>
      <c r="D135" s="157"/>
      <c r="E135" s="157"/>
      <c r="F135" s="157"/>
      <c r="G135" s="158"/>
    </row>
    <row r="136" spans="2:7" ht="12.75">
      <c r="B136" s="156"/>
      <c r="C136" s="157"/>
      <c r="D136" s="157"/>
      <c r="E136" s="157"/>
      <c r="F136" s="157"/>
      <c r="G136" s="158"/>
    </row>
    <row r="137" spans="2:7" ht="12.75">
      <c r="B137" s="156"/>
      <c r="C137" s="157"/>
      <c r="D137" s="157"/>
      <c r="E137" s="157"/>
      <c r="F137" s="157"/>
      <c r="G137" s="158"/>
    </row>
    <row r="138" spans="2:7" ht="13.5" thickBot="1">
      <c r="B138" s="160"/>
      <c r="C138" s="161"/>
      <c r="D138" s="161"/>
      <c r="E138" s="161"/>
      <c r="F138" s="161"/>
      <c r="G138" s="162"/>
    </row>
    <row r="13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7:F77"/>
    <mergeCell ref="B86:G86"/>
    <mergeCell ref="B88:F89"/>
    <mergeCell ref="G88:G89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94" activePane="bottomLeft" state="frozen"/>
      <selection pane="topLeft" activeCell="A7" sqref="A7"/>
      <selection pane="bottomLeft" activeCell="I109" sqref="I109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336</v>
      </c>
      <c r="C1" s="324" t="s">
        <v>337</v>
      </c>
      <c r="D1" s="341"/>
      <c r="E1" s="313" t="s">
        <v>322</v>
      </c>
      <c r="F1" s="412">
        <f>+0!D9</f>
        <v>0</v>
      </c>
      <c r="G1" s="413"/>
    </row>
    <row r="2" spans="1:7" ht="9" customHeight="1" thickBot="1">
      <c r="A2" s="339"/>
      <c r="B2" s="17">
        <f>SUBSTITUTE(B1,".","")*1</f>
        <v>93232</v>
      </c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60224</v>
      </c>
      <c r="C24" s="30" t="s">
        <v>334</v>
      </c>
      <c r="D24" s="18"/>
      <c r="E24" s="18"/>
      <c r="F24" s="52"/>
      <c r="G24" s="32"/>
    </row>
    <row r="25" spans="1:7" ht="12.75">
      <c r="A25" s="339"/>
      <c r="B25" s="38">
        <v>60227</v>
      </c>
      <c r="C25" s="30" t="s">
        <v>260</v>
      </c>
      <c r="D25" s="18"/>
      <c r="E25" s="18"/>
      <c r="F25" s="52"/>
      <c r="G25" s="32"/>
    </row>
    <row r="26" spans="1:7" ht="12.75">
      <c r="A26" s="339"/>
      <c r="B26" s="38">
        <v>60228</v>
      </c>
      <c r="C26" s="30" t="s">
        <v>261</v>
      </c>
      <c r="D26" s="18"/>
      <c r="E26" s="18"/>
      <c r="F26" s="52"/>
      <c r="G26" s="32"/>
    </row>
    <row r="27" spans="1:7" ht="4.5" customHeight="1">
      <c r="A27" s="339"/>
      <c r="B27" s="35"/>
      <c r="C27" s="36"/>
      <c r="D27" s="14"/>
      <c r="E27" s="14"/>
      <c r="F27" s="330"/>
      <c r="G27" s="63"/>
    </row>
    <row r="28" spans="1:7" ht="12.75">
      <c r="A28" s="339"/>
      <c r="B28" s="38">
        <v>6066</v>
      </c>
      <c r="C28" s="30" t="s">
        <v>269</v>
      </c>
      <c r="D28" s="18"/>
      <c r="E28" s="18"/>
      <c r="F28" s="31"/>
      <c r="G28" s="32"/>
    </row>
    <row r="29" spans="1:7" ht="4.5" customHeight="1">
      <c r="A29" s="339"/>
      <c r="B29" s="35"/>
      <c r="C29" s="36"/>
      <c r="D29" s="14"/>
      <c r="E29" s="14"/>
      <c r="F29" s="330"/>
      <c r="G29" s="63"/>
    </row>
    <row r="30" spans="1:7" ht="12.75">
      <c r="A30" s="339"/>
      <c r="B30" s="38">
        <v>6071</v>
      </c>
      <c r="C30" s="30" t="s">
        <v>268</v>
      </c>
      <c r="D30" s="18"/>
      <c r="E30" s="18"/>
      <c r="F30" s="31"/>
      <c r="G30" s="32"/>
    </row>
    <row r="31" spans="1:7" ht="4.5" customHeight="1">
      <c r="A31" s="339"/>
      <c r="B31" s="35"/>
      <c r="C31" s="36"/>
      <c r="D31" s="14"/>
      <c r="E31" s="14"/>
      <c r="F31" s="14"/>
      <c r="G31" s="63"/>
    </row>
    <row r="32" spans="1:7" ht="12.75">
      <c r="A32" s="339"/>
      <c r="B32" s="38">
        <v>61113</v>
      </c>
      <c r="C32" s="30" t="s">
        <v>335</v>
      </c>
      <c r="D32" s="18"/>
      <c r="E32" s="18"/>
      <c r="F32" s="31"/>
      <c r="G32" s="32"/>
    </row>
    <row r="33" spans="1:7" ht="12.75">
      <c r="A33" s="339"/>
      <c r="B33" s="38">
        <v>61118</v>
      </c>
      <c r="C33" s="30" t="s">
        <v>462</v>
      </c>
      <c r="D33" s="18"/>
      <c r="E33" s="18"/>
      <c r="F33" s="31"/>
      <c r="G33" s="32"/>
    </row>
    <row r="34" spans="1:7" ht="4.5" customHeight="1">
      <c r="A34" s="339"/>
      <c r="B34" s="35"/>
      <c r="C34" s="36"/>
      <c r="D34" s="14"/>
      <c r="E34" s="14"/>
      <c r="F34" s="14"/>
      <c r="G34" s="63"/>
    </row>
    <row r="35" spans="1:7" ht="12.75">
      <c r="A35" s="339"/>
      <c r="B35" s="38">
        <v>613151</v>
      </c>
      <c r="C35" s="58" t="s">
        <v>222</v>
      </c>
      <c r="D35" s="18"/>
      <c r="E35" s="18"/>
      <c r="F35" s="31"/>
      <c r="G35" s="32"/>
    </row>
    <row r="36" spans="1:7" ht="12.75">
      <c r="A36" s="339"/>
      <c r="B36" s="38">
        <v>613152</v>
      </c>
      <c r="C36" s="58" t="s">
        <v>223</v>
      </c>
      <c r="D36" s="18"/>
      <c r="E36" s="18"/>
      <c r="F36" s="31"/>
      <c r="G36" s="32"/>
    </row>
    <row r="37" spans="1:7" ht="12.75">
      <c r="A37" s="339"/>
      <c r="B37" s="38">
        <v>613158</v>
      </c>
      <c r="C37" s="58" t="s">
        <v>224</v>
      </c>
      <c r="D37" s="18"/>
      <c r="E37" s="18"/>
      <c r="F37" s="31"/>
      <c r="G37" s="32"/>
    </row>
    <row r="38" spans="1:7" ht="9" customHeight="1">
      <c r="A38" s="339"/>
      <c r="B38" s="65"/>
      <c r="C38" s="106"/>
      <c r="D38" s="23"/>
      <c r="E38" s="23"/>
      <c r="F38" s="23"/>
      <c r="G38" s="66"/>
    </row>
    <row r="39" spans="1:7" ht="12.75">
      <c r="A39" s="339"/>
      <c r="B39" s="53"/>
      <c r="C39" s="54"/>
      <c r="D39" s="55"/>
      <c r="E39" s="55"/>
      <c r="F39" s="56" t="s">
        <v>292</v>
      </c>
      <c r="G39" s="297">
        <f>SUM(G18:G37)</f>
        <v>0</v>
      </c>
    </row>
    <row r="40" spans="1:7" ht="12.75">
      <c r="A40" s="339"/>
      <c r="B40" s="38"/>
      <c r="C40" s="58"/>
      <c r="D40" s="18"/>
      <c r="E40" s="18"/>
      <c r="F40" s="18"/>
      <c r="G40" s="72"/>
    </row>
    <row r="41" spans="1:7" ht="12.75">
      <c r="A41" s="339"/>
      <c r="B41" s="59" t="s">
        <v>81</v>
      </c>
      <c r="C41" s="60"/>
      <c r="D41" s="61"/>
      <c r="E41" s="61"/>
      <c r="F41" s="61"/>
      <c r="G41" s="62"/>
    </row>
    <row r="42" spans="1:7" ht="12.75">
      <c r="A42" s="173"/>
      <c r="B42" s="192">
        <v>602661</v>
      </c>
      <c r="C42" s="184" t="s">
        <v>468</v>
      </c>
      <c r="D42" s="149"/>
      <c r="E42" s="149"/>
      <c r="F42" s="149"/>
      <c r="G42" s="32"/>
    </row>
    <row r="43" spans="1:7" ht="12.75">
      <c r="A43" s="339"/>
      <c r="B43" s="38">
        <v>602664</v>
      </c>
      <c r="C43" s="30" t="s">
        <v>262</v>
      </c>
      <c r="D43" s="18"/>
      <c r="E43" s="18"/>
      <c r="F43" s="31"/>
      <c r="G43" s="32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s="2" customFormat="1" ht="12.75">
      <c r="A45" s="16"/>
      <c r="B45" s="38">
        <v>606261</v>
      </c>
      <c r="C45" s="30" t="s">
        <v>466</v>
      </c>
      <c r="D45" s="18"/>
      <c r="E45" s="18"/>
      <c r="F45" s="18"/>
      <c r="G45" s="64"/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61221</v>
      </c>
      <c r="C47" s="30" t="s">
        <v>201</v>
      </c>
      <c r="D47" s="18"/>
      <c r="E47" s="18"/>
      <c r="F47" s="31"/>
      <c r="G47" s="32"/>
    </row>
    <row r="48" spans="1:7" ht="12.75">
      <c r="A48" s="339"/>
      <c r="B48" s="38">
        <v>61222</v>
      </c>
      <c r="C48" s="30" t="s">
        <v>202</v>
      </c>
      <c r="D48" s="18"/>
      <c r="E48" s="18"/>
      <c r="F48" s="31"/>
      <c r="G48" s="32"/>
    </row>
    <row r="49" spans="1:7" ht="12.75">
      <c r="A49" s="339"/>
      <c r="B49" s="38">
        <v>61223</v>
      </c>
      <c r="C49" s="30" t="s">
        <v>203</v>
      </c>
      <c r="D49" s="18"/>
      <c r="E49" s="18"/>
      <c r="F49" s="31"/>
      <c r="G49" s="32"/>
    </row>
    <row r="50" spans="1:7" ht="12.75">
      <c r="A50" s="339"/>
      <c r="B50" s="38">
        <v>61231</v>
      </c>
      <c r="C50" s="30" t="s">
        <v>94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339"/>
      <c r="B52" s="38">
        <v>6223</v>
      </c>
      <c r="C52" s="30" t="s">
        <v>107</v>
      </c>
      <c r="D52" s="18"/>
      <c r="E52" s="18"/>
      <c r="F52" s="31"/>
      <c r="G52" s="32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64"/>
    </row>
    <row r="55" spans="1:7" ht="4.5" customHeight="1">
      <c r="A55" s="339"/>
      <c r="B55" s="35"/>
      <c r="C55" s="36"/>
      <c r="D55" s="14"/>
      <c r="E55" s="14"/>
      <c r="F55" s="14"/>
      <c r="G55" s="63"/>
    </row>
    <row r="56" spans="1:7" ht="12.75">
      <c r="A56" s="339"/>
      <c r="B56" s="38">
        <v>6522</v>
      </c>
      <c r="C56" s="30" t="s">
        <v>302</v>
      </c>
      <c r="D56" s="18"/>
      <c r="E56" s="18"/>
      <c r="F56" s="31"/>
      <c r="G56" s="32"/>
    </row>
    <row r="57" spans="1:7" ht="9" customHeight="1">
      <c r="A57" s="339"/>
      <c r="B57" s="65"/>
      <c r="C57" s="21"/>
      <c r="D57" s="23"/>
      <c r="E57" s="23"/>
      <c r="F57" s="23"/>
      <c r="G57" s="66"/>
    </row>
    <row r="58" spans="1:7" ht="12.75">
      <c r="A58" s="339"/>
      <c r="B58" s="67"/>
      <c r="C58" s="68"/>
      <c r="D58" s="69"/>
      <c r="E58" s="69"/>
      <c r="F58" s="70" t="s">
        <v>121</v>
      </c>
      <c r="G58" s="71">
        <f>SUM(G42:G56)</f>
        <v>0</v>
      </c>
    </row>
    <row r="59" spans="1:7" ht="12.75">
      <c r="A59" s="339"/>
      <c r="B59" s="38"/>
      <c r="C59" s="30"/>
      <c r="D59" s="18"/>
      <c r="E59" s="18"/>
      <c r="F59" s="18"/>
      <c r="G59" s="72"/>
    </row>
    <row r="60" spans="1:7" ht="12.75">
      <c r="A60" s="339"/>
      <c r="B60" s="73" t="s">
        <v>122</v>
      </c>
      <c r="C60" s="74"/>
      <c r="D60" s="75"/>
      <c r="E60" s="75"/>
      <c r="F60" s="75"/>
      <c r="G60" s="76"/>
    </row>
    <row r="61" spans="1:7" ht="12.75">
      <c r="A61" s="339"/>
      <c r="B61" s="38">
        <v>6722</v>
      </c>
      <c r="C61" s="331" t="s">
        <v>263</v>
      </c>
      <c r="D61" s="18"/>
      <c r="E61" s="18"/>
      <c r="F61" s="31"/>
      <c r="G61" s="32"/>
    </row>
    <row r="62" spans="1:7" ht="4.5" customHeight="1">
      <c r="A62" s="339"/>
      <c r="B62" s="35"/>
      <c r="C62" s="36"/>
      <c r="D62" s="14"/>
      <c r="E62" s="14"/>
      <c r="F62" s="14"/>
      <c r="G62" s="63"/>
    </row>
    <row r="63" spans="1:7" ht="12.75">
      <c r="A63" s="339"/>
      <c r="B63" s="38">
        <v>6811251</v>
      </c>
      <c r="C63" s="30" t="s">
        <v>264</v>
      </c>
      <c r="D63" s="18"/>
      <c r="E63" s="18"/>
      <c r="F63" s="31"/>
      <c r="G63" s="32"/>
    </row>
    <row r="64" spans="1:7" ht="9" customHeight="1">
      <c r="A64" s="339"/>
      <c r="B64" s="65"/>
      <c r="C64" s="21"/>
      <c r="D64" s="23"/>
      <c r="E64" s="23"/>
      <c r="F64" s="23"/>
      <c r="G64" s="66"/>
    </row>
    <row r="65" spans="1:7" ht="12.75">
      <c r="A65" s="339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339"/>
      <c r="B66" s="82"/>
      <c r="C66" s="34"/>
      <c r="D66" s="83"/>
      <c r="E66" s="18"/>
      <c r="F66" s="18"/>
      <c r="G66" s="72"/>
    </row>
    <row r="67" spans="1:7" ht="16.5" thickBot="1" thickTop="1">
      <c r="A67" s="339"/>
      <c r="B67" s="431" t="s">
        <v>128</v>
      </c>
      <c r="C67" s="432"/>
      <c r="D67" s="432"/>
      <c r="E67" s="432"/>
      <c r="F67" s="433"/>
      <c r="G67" s="84">
        <f>+G15+G39+G58+G65</f>
        <v>0</v>
      </c>
    </row>
    <row r="68" spans="1:7" ht="13.5" thickTop="1">
      <c r="A68" s="339"/>
      <c r="B68" s="85"/>
      <c r="C68" s="85"/>
      <c r="D68" s="85"/>
      <c r="E68" s="85"/>
      <c r="F68" s="85"/>
      <c r="G68" s="85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339"/>
      <c r="C71" s="339"/>
      <c r="D71" s="339"/>
      <c r="E71" s="339"/>
      <c r="F71" s="339"/>
      <c r="G71" s="339"/>
    </row>
    <row r="72" spans="1:7" ht="12.75">
      <c r="A72" s="339"/>
      <c r="B72" s="85"/>
      <c r="C72" s="85"/>
      <c r="D72" s="85"/>
      <c r="E72" s="85"/>
      <c r="F72" s="85"/>
      <c r="G72" s="85"/>
    </row>
    <row r="73" spans="1:7" ht="12.75">
      <c r="A73" s="339"/>
      <c r="B73" s="324" t="s">
        <v>337</v>
      </c>
      <c r="C73" s="87"/>
      <c r="D73" s="299"/>
      <c r="E73" s="89"/>
      <c r="F73" s="89"/>
      <c r="G73" s="85"/>
    </row>
    <row r="74" spans="1:7" ht="3.75" customHeight="1">
      <c r="A74" s="339"/>
      <c r="B74" s="90"/>
      <c r="C74" s="91"/>
      <c r="D74" s="85"/>
      <c r="E74" s="89"/>
      <c r="F74" s="89"/>
      <c r="G74" s="85"/>
    </row>
    <row r="75" spans="1:7" ht="15.75" thickBot="1">
      <c r="A75" s="339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339"/>
      <c r="B76" s="18"/>
      <c r="C76" s="18"/>
      <c r="D76" s="18"/>
      <c r="E76" s="18"/>
      <c r="F76" s="18"/>
      <c r="G76" s="18"/>
    </row>
    <row r="77" spans="1:7" ht="13.5" thickTop="1">
      <c r="A77" s="339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339"/>
      <c r="B78" s="420"/>
      <c r="C78" s="421"/>
      <c r="D78" s="421"/>
      <c r="E78" s="421"/>
      <c r="F78" s="422"/>
      <c r="G78" s="424"/>
    </row>
    <row r="79" spans="1:7" ht="12.75">
      <c r="A79" s="339"/>
      <c r="B79" s="93"/>
      <c r="C79" s="94"/>
      <c r="D79" s="94"/>
      <c r="E79" s="94"/>
      <c r="F79" s="94"/>
      <c r="G79" s="95"/>
    </row>
    <row r="80" spans="1:7" ht="12.75">
      <c r="A80" s="339"/>
      <c r="B80" s="96" t="s">
        <v>132</v>
      </c>
      <c r="C80" s="97"/>
      <c r="D80" s="97"/>
      <c r="E80" s="97"/>
      <c r="F80" s="97"/>
      <c r="G80" s="98"/>
    </row>
    <row r="81" spans="1:7" ht="12.75">
      <c r="A81" s="339"/>
      <c r="B81" s="38">
        <v>609</v>
      </c>
      <c r="C81" s="58" t="s">
        <v>133</v>
      </c>
      <c r="D81" s="18"/>
      <c r="E81" s="18"/>
      <c r="F81" s="31"/>
      <c r="G81" s="99"/>
    </row>
    <row r="82" spans="1:7" ht="12.75">
      <c r="A82" s="339"/>
      <c r="B82" s="38">
        <v>619</v>
      </c>
      <c r="C82" s="58" t="s">
        <v>134</v>
      </c>
      <c r="D82" s="18"/>
      <c r="E82" s="18"/>
      <c r="F82" s="31"/>
      <c r="G82" s="99"/>
    </row>
    <row r="83" spans="1:7" ht="12.75">
      <c r="A83" s="339"/>
      <c r="B83" s="38">
        <v>629</v>
      </c>
      <c r="C83" s="58" t="s">
        <v>135</v>
      </c>
      <c r="D83" s="18"/>
      <c r="E83" s="18"/>
      <c r="F83" s="31"/>
      <c r="G83" s="99"/>
    </row>
    <row r="84" spans="1:7" ht="4.5" customHeight="1">
      <c r="A84" s="339"/>
      <c r="B84" s="35"/>
      <c r="C84" s="100"/>
      <c r="D84" s="14"/>
      <c r="E84" s="14"/>
      <c r="F84" s="14"/>
      <c r="G84" s="101"/>
    </row>
    <row r="85" spans="1:7" ht="12.75">
      <c r="A85" s="339"/>
      <c r="B85" s="38">
        <v>6319</v>
      </c>
      <c r="C85" s="58" t="s">
        <v>136</v>
      </c>
      <c r="D85" s="18"/>
      <c r="E85" s="18"/>
      <c r="F85" s="31"/>
      <c r="G85" s="99"/>
    </row>
    <row r="86" spans="1:7" ht="12.75">
      <c r="A86" s="339"/>
      <c r="B86" s="38">
        <v>6339</v>
      </c>
      <c r="C86" s="58" t="s">
        <v>137</v>
      </c>
      <c r="D86" s="18"/>
      <c r="E86" s="18"/>
      <c r="F86" s="31"/>
      <c r="G86" s="99"/>
    </row>
    <row r="87" spans="1:7" ht="12.75">
      <c r="A87" s="339"/>
      <c r="B87" s="38">
        <v>6419</v>
      </c>
      <c r="C87" s="58" t="s">
        <v>138</v>
      </c>
      <c r="D87" s="18"/>
      <c r="E87" s="18"/>
      <c r="F87" s="31"/>
      <c r="G87" s="99"/>
    </row>
    <row r="88" spans="1:7" ht="12.75">
      <c r="A88" s="339"/>
      <c r="B88" s="38">
        <v>6429</v>
      </c>
      <c r="C88" s="58" t="s">
        <v>139</v>
      </c>
      <c r="D88" s="18"/>
      <c r="E88" s="18"/>
      <c r="F88" s="31"/>
      <c r="G88" s="99"/>
    </row>
    <row r="89" spans="1:7" ht="12.75">
      <c r="A89" s="339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339"/>
      <c r="B90" s="38">
        <v>64529</v>
      </c>
      <c r="C90" s="58" t="s">
        <v>141</v>
      </c>
      <c r="D90" s="18"/>
      <c r="E90" s="18"/>
      <c r="F90" s="31"/>
      <c r="G90" s="99"/>
    </row>
    <row r="91" spans="1:7" ht="12.75">
      <c r="A91" s="339"/>
      <c r="B91" s="38">
        <v>64719</v>
      </c>
      <c r="C91" s="58" t="s">
        <v>142</v>
      </c>
      <c r="D91" s="18"/>
      <c r="E91" s="18"/>
      <c r="F91" s="31"/>
      <c r="G91" s="99"/>
    </row>
    <row r="92" spans="1:7" ht="12.75">
      <c r="A92" s="339"/>
      <c r="B92" s="38">
        <v>64729</v>
      </c>
      <c r="C92" s="58" t="s">
        <v>143</v>
      </c>
      <c r="D92" s="18"/>
      <c r="E92" s="18"/>
      <c r="F92" s="31"/>
      <c r="G92" s="99"/>
    </row>
    <row r="93" spans="1:7" ht="12.75">
      <c r="A93" s="339"/>
      <c r="B93" s="38">
        <v>6489</v>
      </c>
      <c r="C93" s="58" t="s">
        <v>144</v>
      </c>
      <c r="D93" s="18"/>
      <c r="E93" s="18"/>
      <c r="F93" s="31"/>
      <c r="G93" s="99"/>
    </row>
    <row r="94" spans="1:7" ht="4.5" customHeight="1">
      <c r="A94" s="339"/>
      <c r="B94" s="35"/>
      <c r="C94" s="100"/>
      <c r="D94" s="14"/>
      <c r="E94" s="14"/>
      <c r="F94" s="14"/>
      <c r="G94" s="101"/>
    </row>
    <row r="95" spans="1:7" ht="12.75">
      <c r="A95" s="339"/>
      <c r="B95" s="38">
        <v>7474</v>
      </c>
      <c r="C95" s="58" t="s">
        <v>145</v>
      </c>
      <c r="D95" s="18"/>
      <c r="E95" s="18"/>
      <c r="F95" s="31"/>
      <c r="G95" s="99"/>
    </row>
    <row r="96" spans="1:7" ht="12.75">
      <c r="A96" s="339"/>
      <c r="B96" s="38">
        <v>7476</v>
      </c>
      <c r="C96" s="58" t="s">
        <v>146</v>
      </c>
      <c r="D96" s="18"/>
      <c r="E96" s="18"/>
      <c r="F96" s="31"/>
      <c r="G96" s="99"/>
    </row>
    <row r="97" spans="1:7" ht="12.75">
      <c r="A97" s="339"/>
      <c r="B97" s="38">
        <v>7484</v>
      </c>
      <c r="C97" s="58" t="s">
        <v>147</v>
      </c>
      <c r="D97" s="18"/>
      <c r="E97" s="18"/>
      <c r="F97" s="31"/>
      <c r="G97" s="99"/>
    </row>
    <row r="98" spans="1:7" ht="12.75">
      <c r="A98" s="339"/>
      <c r="B98" s="38">
        <v>7541</v>
      </c>
      <c r="C98" s="58" t="s">
        <v>148</v>
      </c>
      <c r="D98" s="18"/>
      <c r="E98" s="18"/>
      <c r="F98" s="31"/>
      <c r="G98" s="99"/>
    </row>
    <row r="99" spans="1:7" ht="12.75">
      <c r="A99" s="339"/>
      <c r="B99" s="38">
        <v>7548</v>
      </c>
      <c r="C99" s="58" t="s">
        <v>149</v>
      </c>
      <c r="D99" s="18"/>
      <c r="E99" s="18"/>
      <c r="F99" s="31"/>
      <c r="G99" s="99"/>
    </row>
    <row r="100" spans="1:7" ht="12.75">
      <c r="A100" s="339"/>
      <c r="B100" s="38">
        <v>758</v>
      </c>
      <c r="C100" s="58" t="s">
        <v>150</v>
      </c>
      <c r="D100" s="18"/>
      <c r="E100" s="18"/>
      <c r="F100" s="31"/>
      <c r="G100" s="99"/>
    </row>
    <row r="101" spans="1:7" ht="12.75">
      <c r="A101" s="339"/>
      <c r="B101" s="38">
        <v>772</v>
      </c>
      <c r="C101" s="58" t="s">
        <v>151</v>
      </c>
      <c r="D101" s="18"/>
      <c r="E101" s="18"/>
      <c r="F101" s="31"/>
      <c r="G101" s="99"/>
    </row>
    <row r="102" spans="1:7" ht="9" customHeight="1">
      <c r="A102" s="339"/>
      <c r="B102" s="65"/>
      <c r="C102" s="106"/>
      <c r="D102" s="23"/>
      <c r="E102" s="23"/>
      <c r="F102" s="23"/>
      <c r="G102" s="107"/>
    </row>
    <row r="103" spans="1:7" ht="12.75">
      <c r="A103" s="339"/>
      <c r="B103" s="108"/>
      <c r="C103" s="109"/>
      <c r="D103" s="110"/>
      <c r="E103" s="110"/>
      <c r="F103" s="111" t="s">
        <v>152</v>
      </c>
      <c r="G103" s="112">
        <f>SUM(G81:G101)</f>
        <v>0</v>
      </c>
    </row>
    <row r="104" spans="1:7" ht="12.75">
      <c r="A104" s="339"/>
      <c r="B104" s="38"/>
      <c r="C104" s="58"/>
      <c r="D104" s="18"/>
      <c r="E104" s="18"/>
      <c r="F104" s="18"/>
      <c r="G104" s="113"/>
    </row>
    <row r="105" spans="1:7" ht="12.75">
      <c r="A105" s="339"/>
      <c r="B105" s="114" t="s">
        <v>153</v>
      </c>
      <c r="C105" s="115"/>
      <c r="D105" s="115"/>
      <c r="E105" s="115"/>
      <c r="F105" s="115"/>
      <c r="G105" s="334"/>
    </row>
    <row r="106" spans="1:7" ht="12.75">
      <c r="A106" s="339"/>
      <c r="B106" s="117" t="s">
        <v>154</v>
      </c>
      <c r="C106" s="30" t="s">
        <v>205</v>
      </c>
      <c r="D106" s="18"/>
      <c r="E106" s="118"/>
      <c r="F106" s="18"/>
      <c r="G106" s="301"/>
    </row>
    <row r="107" spans="1:7" ht="9" customHeight="1">
      <c r="A107" s="339"/>
      <c r="B107" s="120"/>
      <c r="C107" s="21"/>
      <c r="D107" s="23"/>
      <c r="E107" s="121"/>
      <c r="F107" s="23"/>
      <c r="G107" s="66"/>
    </row>
    <row r="108" spans="1:7" ht="12.75">
      <c r="A108" s="339"/>
      <c r="B108" s="123"/>
      <c r="C108" s="124"/>
      <c r="D108" s="125"/>
      <c r="E108" s="125"/>
      <c r="F108" s="126" t="s">
        <v>293</v>
      </c>
      <c r="G108" s="302">
        <f>SUM(G106:G106)</f>
        <v>0</v>
      </c>
    </row>
    <row r="109" spans="1:7" ht="13.5" thickBot="1">
      <c r="A109" s="339"/>
      <c r="B109" s="128" t="s">
        <v>156</v>
      </c>
      <c r="C109" s="129"/>
      <c r="D109" s="129"/>
      <c r="E109" s="129"/>
      <c r="F109" s="129"/>
      <c r="G109" s="336"/>
    </row>
    <row r="110" spans="1:7" ht="13.5" thickTop="1">
      <c r="A110" s="339"/>
      <c r="B110" s="131"/>
      <c r="C110" s="18"/>
      <c r="D110" s="18"/>
      <c r="E110" s="18"/>
      <c r="F110" s="18"/>
      <c r="G110" s="132"/>
    </row>
    <row r="111" spans="1:7" ht="13.5" thickBot="1">
      <c r="A111" s="339"/>
      <c r="B111" s="131"/>
      <c r="C111" s="18"/>
      <c r="D111" s="18"/>
      <c r="E111" s="18"/>
      <c r="F111" s="18"/>
      <c r="G111" s="133"/>
    </row>
    <row r="112" spans="1:7" ht="15" thickBot="1">
      <c r="A112" s="339"/>
      <c r="B112" s="131"/>
      <c r="C112" s="18"/>
      <c r="D112" s="134" t="s">
        <v>157</v>
      </c>
      <c r="E112" s="18"/>
      <c r="F112" s="18"/>
      <c r="G112" s="135">
        <f>G67-G103+G108</f>
        <v>0</v>
      </c>
    </row>
    <row r="113" spans="1:7" ht="12.75">
      <c r="A113" s="339"/>
      <c r="B113" s="131"/>
      <c r="C113" s="18"/>
      <c r="D113" s="136"/>
      <c r="E113" s="18"/>
      <c r="F113" s="18"/>
      <c r="G113" s="137"/>
    </row>
    <row r="114" spans="1:7" ht="12.75">
      <c r="A114" s="339"/>
      <c r="B114" s="131"/>
      <c r="C114" s="18"/>
      <c r="D114" s="136"/>
      <c r="E114" s="18"/>
      <c r="F114" s="18"/>
      <c r="G114" s="137" t="s">
        <v>341</v>
      </c>
    </row>
    <row r="115" spans="1:7" ht="13.5" thickBot="1">
      <c r="A115" s="339"/>
      <c r="B115" s="131"/>
      <c r="C115" s="18"/>
      <c r="D115" s="136"/>
      <c r="E115" s="18"/>
      <c r="F115" s="18"/>
      <c r="G115" s="137" t="s">
        <v>342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IF(G116=0,0,G112/G116)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2:7" ht="13.5" thickTop="1">
      <c r="B121" s="148"/>
      <c r="C121" s="149"/>
      <c r="D121" s="149"/>
      <c r="E121" s="149"/>
      <c r="F121" s="149"/>
      <c r="G121" s="150"/>
    </row>
    <row r="122" spans="2:7" ht="12.75">
      <c r="B122" s="148"/>
      <c r="C122" s="151" t="s">
        <v>162</v>
      </c>
      <c r="D122" s="149"/>
      <c r="E122" s="149"/>
      <c r="F122" s="149"/>
      <c r="G122" s="152"/>
    </row>
    <row r="123" spans="2:7" ht="12.75">
      <c r="B123" s="153"/>
      <c r="C123" s="154"/>
      <c r="D123" s="154"/>
      <c r="E123" s="154"/>
      <c r="F123" s="154"/>
      <c r="G123" s="155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2.75">
      <c r="B126" s="156"/>
      <c r="C126" s="157"/>
      <c r="D126" s="157"/>
      <c r="E126" s="157"/>
      <c r="F126" s="157"/>
      <c r="G126" s="158"/>
    </row>
    <row r="127" spans="2:7" ht="12.75">
      <c r="B127" s="156"/>
      <c r="C127" s="157"/>
      <c r="D127" s="157"/>
      <c r="E127" s="157"/>
      <c r="F127" s="157"/>
      <c r="G127" s="158"/>
    </row>
    <row r="128" spans="2:7" ht="13.5" thickBot="1">
      <c r="B128" s="160"/>
      <c r="C128" s="161"/>
      <c r="D128" s="161"/>
      <c r="E128" s="161"/>
      <c r="F128" s="161"/>
      <c r="G128" s="162"/>
    </row>
    <row r="12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7:F67"/>
    <mergeCell ref="B75:G75"/>
    <mergeCell ref="B77:F78"/>
    <mergeCell ref="G77:G78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2" max="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85" activePane="bottomLeft" state="frozen"/>
      <selection pane="topLeft" activeCell="A7" sqref="A7"/>
      <selection pane="bottomLeft" activeCell="I114" sqref="I114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331</v>
      </c>
      <c r="C1" s="13"/>
      <c r="D1" s="323" t="s">
        <v>332</v>
      </c>
      <c r="E1" s="292"/>
      <c r="F1" s="412">
        <f>+0!D9</f>
        <v>0</v>
      </c>
      <c r="G1" s="413"/>
    </row>
    <row r="2" spans="1:7" ht="9" customHeight="1" thickBot="1">
      <c r="A2" s="339"/>
      <c r="B2" s="17"/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60224</v>
      </c>
      <c r="C24" s="30" t="s">
        <v>334</v>
      </c>
      <c r="D24" s="18"/>
      <c r="E24" s="18"/>
      <c r="F24" s="52"/>
      <c r="G24" s="32"/>
    </row>
    <row r="25" spans="1:7" ht="12.75">
      <c r="A25" s="339"/>
      <c r="B25" s="38">
        <v>60227</v>
      </c>
      <c r="C25" s="30" t="s">
        <v>260</v>
      </c>
      <c r="D25" s="18"/>
      <c r="E25" s="18"/>
      <c r="F25" s="52"/>
      <c r="G25" s="32"/>
    </row>
    <row r="26" spans="1:7" ht="12.75">
      <c r="A26" s="339"/>
      <c r="B26" s="38">
        <v>60228</v>
      </c>
      <c r="C26" s="30" t="s">
        <v>261</v>
      </c>
      <c r="D26" s="18"/>
      <c r="E26" s="18"/>
      <c r="F26" s="52"/>
      <c r="G26" s="32"/>
    </row>
    <row r="27" spans="1:7" ht="4.5" customHeight="1">
      <c r="A27" s="339"/>
      <c r="B27" s="35"/>
      <c r="C27" s="36"/>
      <c r="D27" s="14"/>
      <c r="E27" s="14"/>
      <c r="F27" s="330"/>
      <c r="G27" s="63"/>
    </row>
    <row r="28" spans="1:7" ht="12.75">
      <c r="A28" s="339"/>
      <c r="B28" s="38">
        <v>6066</v>
      </c>
      <c r="C28" s="30" t="s">
        <v>269</v>
      </c>
      <c r="D28" s="18"/>
      <c r="E28" s="18"/>
      <c r="F28" s="31"/>
      <c r="G28" s="32"/>
    </row>
    <row r="29" spans="1:7" ht="4.5" customHeight="1">
      <c r="A29" s="339"/>
      <c r="B29" s="35"/>
      <c r="C29" s="36"/>
      <c r="D29" s="14"/>
      <c r="E29" s="14"/>
      <c r="F29" s="330"/>
      <c r="G29" s="63"/>
    </row>
    <row r="30" spans="1:7" ht="12.75">
      <c r="A30" s="339"/>
      <c r="B30" s="38">
        <v>6071</v>
      </c>
      <c r="C30" s="30" t="s">
        <v>268</v>
      </c>
      <c r="D30" s="18"/>
      <c r="E30" s="18"/>
      <c r="F30" s="31"/>
      <c r="G30" s="32"/>
    </row>
    <row r="31" spans="1:7" ht="4.5" customHeight="1">
      <c r="A31" s="339"/>
      <c r="B31" s="35"/>
      <c r="C31" s="36"/>
      <c r="D31" s="14"/>
      <c r="E31" s="14"/>
      <c r="F31" s="14"/>
      <c r="G31" s="63"/>
    </row>
    <row r="32" spans="1:7" ht="12.75">
      <c r="A32" s="339"/>
      <c r="B32" s="38">
        <v>61113</v>
      </c>
      <c r="C32" s="30" t="s">
        <v>335</v>
      </c>
      <c r="D32" s="18"/>
      <c r="E32" s="18"/>
      <c r="F32" s="31"/>
      <c r="G32" s="32"/>
    </row>
    <row r="33" spans="1:7" ht="12.75">
      <c r="A33" s="339"/>
      <c r="B33" s="38">
        <v>61118</v>
      </c>
      <c r="C33" s="30" t="s">
        <v>462</v>
      </c>
      <c r="D33" s="18"/>
      <c r="E33" s="18"/>
      <c r="F33" s="31"/>
      <c r="G33" s="32"/>
    </row>
    <row r="34" spans="1:7" ht="4.5" customHeight="1">
      <c r="A34" s="339"/>
      <c r="B34" s="35"/>
      <c r="C34" s="36"/>
      <c r="D34" s="14"/>
      <c r="E34" s="14"/>
      <c r="F34" s="14"/>
      <c r="G34" s="63"/>
    </row>
    <row r="35" spans="1:7" ht="12.75">
      <c r="A35" s="339"/>
      <c r="B35" s="38">
        <v>613151</v>
      </c>
      <c r="C35" s="58" t="s">
        <v>222</v>
      </c>
      <c r="D35" s="18"/>
      <c r="E35" s="18"/>
      <c r="F35" s="31"/>
      <c r="G35" s="32"/>
    </row>
    <row r="36" spans="1:7" ht="12.75">
      <c r="A36" s="339"/>
      <c r="B36" s="38">
        <v>613152</v>
      </c>
      <c r="C36" s="58" t="s">
        <v>223</v>
      </c>
      <c r="D36" s="18"/>
      <c r="E36" s="18"/>
      <c r="F36" s="31"/>
      <c r="G36" s="32"/>
    </row>
    <row r="37" spans="1:7" ht="12.75">
      <c r="A37" s="339"/>
      <c r="B37" s="38">
        <v>613158</v>
      </c>
      <c r="C37" s="58" t="s">
        <v>224</v>
      </c>
      <c r="D37" s="18"/>
      <c r="E37" s="18"/>
      <c r="F37" s="31"/>
      <c r="G37" s="32"/>
    </row>
    <row r="38" spans="1:7" ht="9" customHeight="1">
      <c r="A38" s="339"/>
      <c r="B38" s="65"/>
      <c r="C38" s="106"/>
      <c r="D38" s="23"/>
      <c r="E38" s="23"/>
      <c r="F38" s="23"/>
      <c r="G38" s="66"/>
    </row>
    <row r="39" spans="1:7" ht="12.75">
      <c r="A39" s="339"/>
      <c r="B39" s="53"/>
      <c r="C39" s="54"/>
      <c r="D39" s="55"/>
      <c r="E39" s="55"/>
      <c r="F39" s="56" t="s">
        <v>292</v>
      </c>
      <c r="G39" s="297">
        <f>SUM(G18:G37)</f>
        <v>0</v>
      </c>
    </row>
    <row r="40" spans="1:7" ht="12.75">
      <c r="A40" s="339"/>
      <c r="B40" s="38"/>
      <c r="C40" s="58"/>
      <c r="D40" s="18"/>
      <c r="E40" s="18"/>
      <c r="F40" s="18"/>
      <c r="G40" s="72"/>
    </row>
    <row r="41" spans="1:7" ht="12.75">
      <c r="A41" s="339"/>
      <c r="B41" s="59" t="s">
        <v>81</v>
      </c>
      <c r="C41" s="60"/>
      <c r="D41" s="61"/>
      <c r="E41" s="61"/>
      <c r="F41" s="61"/>
      <c r="G41" s="62"/>
    </row>
    <row r="42" spans="1:7" ht="12.75">
      <c r="A42" s="173"/>
      <c r="B42" s="192">
        <v>602661</v>
      </c>
      <c r="C42" s="184" t="s">
        <v>468</v>
      </c>
      <c r="D42" s="149"/>
      <c r="E42" s="149"/>
      <c r="F42" s="149"/>
      <c r="G42" s="32"/>
    </row>
    <row r="43" spans="1:7" ht="12.75">
      <c r="A43" s="339"/>
      <c r="B43" s="38">
        <v>602664</v>
      </c>
      <c r="C43" s="30" t="s">
        <v>262</v>
      </c>
      <c r="D43" s="18"/>
      <c r="E43" s="18"/>
      <c r="F43" s="31"/>
      <c r="G43" s="32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s="2" customFormat="1" ht="12.75">
      <c r="A45" s="16"/>
      <c r="B45" s="38">
        <v>606261</v>
      </c>
      <c r="C45" s="30" t="s">
        <v>466</v>
      </c>
      <c r="D45" s="18"/>
      <c r="E45" s="18"/>
      <c r="F45" s="18"/>
      <c r="G45" s="64"/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61221</v>
      </c>
      <c r="C47" s="30" t="s">
        <v>201</v>
      </c>
      <c r="D47" s="18"/>
      <c r="E47" s="18"/>
      <c r="F47" s="31"/>
      <c r="G47" s="32"/>
    </row>
    <row r="48" spans="1:7" ht="12.75">
      <c r="A48" s="339"/>
      <c r="B48" s="38">
        <v>61222</v>
      </c>
      <c r="C48" s="30" t="s">
        <v>202</v>
      </c>
      <c r="D48" s="18"/>
      <c r="E48" s="18"/>
      <c r="F48" s="31"/>
      <c r="G48" s="32"/>
    </row>
    <row r="49" spans="1:7" ht="12.75">
      <c r="A49" s="339"/>
      <c r="B49" s="38">
        <v>61223</v>
      </c>
      <c r="C49" s="30" t="s">
        <v>203</v>
      </c>
      <c r="D49" s="18"/>
      <c r="E49" s="18"/>
      <c r="F49" s="31"/>
      <c r="G49" s="32"/>
    </row>
    <row r="50" spans="1:7" ht="12.75">
      <c r="A50" s="339"/>
      <c r="B50" s="38">
        <v>61231</v>
      </c>
      <c r="C50" s="30" t="s">
        <v>94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339"/>
      <c r="B52" s="38">
        <v>6223</v>
      </c>
      <c r="C52" s="30" t="s">
        <v>107</v>
      </c>
      <c r="D52" s="18"/>
      <c r="E52" s="18"/>
      <c r="F52" s="31"/>
      <c r="G52" s="32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64"/>
    </row>
    <row r="55" spans="1:7" ht="4.5" customHeight="1">
      <c r="A55" s="339"/>
      <c r="B55" s="35"/>
      <c r="C55" s="36"/>
      <c r="D55" s="14"/>
      <c r="E55" s="14"/>
      <c r="F55" s="14"/>
      <c r="G55" s="63"/>
    </row>
    <row r="56" spans="1:7" ht="12.75">
      <c r="A56" s="339"/>
      <c r="B56" s="38">
        <v>6522</v>
      </c>
      <c r="C56" s="30" t="s">
        <v>302</v>
      </c>
      <c r="D56" s="18"/>
      <c r="E56" s="18"/>
      <c r="F56" s="31"/>
      <c r="G56" s="32"/>
    </row>
    <row r="57" spans="1:7" ht="9" customHeight="1">
      <c r="A57" s="339"/>
      <c r="B57" s="65"/>
      <c r="C57" s="21"/>
      <c r="D57" s="23"/>
      <c r="E57" s="23"/>
      <c r="F57" s="23"/>
      <c r="G57" s="66"/>
    </row>
    <row r="58" spans="1:7" ht="12.75">
      <c r="A58" s="339"/>
      <c r="B58" s="67"/>
      <c r="C58" s="68"/>
      <c r="D58" s="69"/>
      <c r="E58" s="69"/>
      <c r="F58" s="70" t="s">
        <v>121</v>
      </c>
      <c r="G58" s="71">
        <f>SUM(G42:G56)</f>
        <v>0</v>
      </c>
    </row>
    <row r="59" spans="1:7" ht="12.75">
      <c r="A59" s="339"/>
      <c r="B59" s="38"/>
      <c r="C59" s="30"/>
      <c r="D59" s="18"/>
      <c r="E59" s="18"/>
      <c r="F59" s="18"/>
      <c r="G59" s="72"/>
    </row>
    <row r="60" spans="1:7" ht="12.75">
      <c r="A60" s="339"/>
      <c r="B60" s="73" t="s">
        <v>122</v>
      </c>
      <c r="C60" s="74"/>
      <c r="D60" s="75"/>
      <c r="E60" s="75"/>
      <c r="F60" s="75"/>
      <c r="G60" s="76"/>
    </row>
    <row r="61" spans="1:7" ht="12.75">
      <c r="A61" s="339"/>
      <c r="B61" s="38">
        <v>6722</v>
      </c>
      <c r="C61" s="331" t="s">
        <v>263</v>
      </c>
      <c r="D61" s="18"/>
      <c r="E61" s="18"/>
      <c r="F61" s="31"/>
      <c r="G61" s="32"/>
    </row>
    <row r="62" spans="1:7" ht="4.5" customHeight="1">
      <c r="A62" s="339"/>
      <c r="B62" s="35"/>
      <c r="C62" s="36"/>
      <c r="D62" s="14"/>
      <c r="E62" s="14"/>
      <c r="F62" s="14"/>
      <c r="G62" s="63"/>
    </row>
    <row r="63" spans="1:7" ht="12.75">
      <c r="A63" s="339"/>
      <c r="B63" s="38">
        <v>6811251</v>
      </c>
      <c r="C63" s="30" t="s">
        <v>264</v>
      </c>
      <c r="D63" s="18"/>
      <c r="E63" s="18"/>
      <c r="F63" s="31"/>
      <c r="G63" s="32"/>
    </row>
    <row r="64" spans="1:7" ht="9" customHeight="1">
      <c r="A64" s="339"/>
      <c r="B64" s="65"/>
      <c r="C64" s="21"/>
      <c r="D64" s="23"/>
      <c r="E64" s="23"/>
      <c r="F64" s="23"/>
      <c r="G64" s="66"/>
    </row>
    <row r="65" spans="1:7" ht="12.75">
      <c r="A65" s="339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339"/>
      <c r="B66" s="82"/>
      <c r="C66" s="34"/>
      <c r="D66" s="83"/>
      <c r="E66" s="18"/>
      <c r="F66" s="18"/>
      <c r="G66" s="72"/>
    </row>
    <row r="67" spans="1:7" ht="16.5" thickBot="1" thickTop="1">
      <c r="A67" s="339"/>
      <c r="B67" s="431" t="s">
        <v>128</v>
      </c>
      <c r="C67" s="432"/>
      <c r="D67" s="432"/>
      <c r="E67" s="432"/>
      <c r="F67" s="433"/>
      <c r="G67" s="84">
        <f>+G15+G39+G58+G65</f>
        <v>0</v>
      </c>
    </row>
    <row r="68" spans="1:7" ht="13.5" thickTop="1">
      <c r="A68" s="339"/>
      <c r="B68" s="85"/>
      <c r="C68" s="85"/>
      <c r="D68" s="85"/>
      <c r="E68" s="85"/>
      <c r="F68" s="85"/>
      <c r="G68" s="85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339"/>
      <c r="C71" s="339"/>
      <c r="D71" s="339"/>
      <c r="E71" s="339"/>
      <c r="F71" s="339"/>
      <c r="G71" s="339"/>
    </row>
    <row r="72" spans="1:7" ht="12.75">
      <c r="A72" s="339"/>
      <c r="B72" s="85"/>
      <c r="C72" s="85"/>
      <c r="D72" s="85"/>
      <c r="E72" s="85"/>
      <c r="F72" s="85"/>
      <c r="G72" s="85"/>
    </row>
    <row r="73" spans="1:7" ht="12.75">
      <c r="A73" s="339"/>
      <c r="B73" s="324" t="s">
        <v>333</v>
      </c>
      <c r="C73" s="87"/>
      <c r="D73" s="299"/>
      <c r="E73" s="89"/>
      <c r="F73" s="89"/>
      <c r="G73" s="85"/>
    </row>
    <row r="74" spans="1:7" ht="3.75" customHeight="1">
      <c r="A74" s="339"/>
      <c r="B74" s="90"/>
      <c r="C74" s="91"/>
      <c r="D74" s="85"/>
      <c r="E74" s="89"/>
      <c r="F74" s="89"/>
      <c r="G74" s="85"/>
    </row>
    <row r="75" spans="1:7" ht="15.75" thickBot="1">
      <c r="A75" s="339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339"/>
      <c r="B76" s="18"/>
      <c r="C76" s="18"/>
      <c r="D76" s="18"/>
      <c r="E76" s="18"/>
      <c r="F76" s="18"/>
      <c r="G76" s="18"/>
    </row>
    <row r="77" spans="1:7" ht="13.5" thickTop="1">
      <c r="A77" s="339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339"/>
      <c r="B78" s="420"/>
      <c r="C78" s="421"/>
      <c r="D78" s="421"/>
      <c r="E78" s="421"/>
      <c r="F78" s="422"/>
      <c r="G78" s="424"/>
    </row>
    <row r="79" spans="1:7" ht="12.75">
      <c r="A79" s="339"/>
      <c r="B79" s="93"/>
      <c r="C79" s="94"/>
      <c r="D79" s="94"/>
      <c r="E79" s="94"/>
      <c r="F79" s="94"/>
      <c r="G79" s="95"/>
    </row>
    <row r="80" spans="1:7" ht="12.75">
      <c r="A80" s="339"/>
      <c r="B80" s="96" t="s">
        <v>132</v>
      </c>
      <c r="C80" s="97"/>
      <c r="D80" s="97"/>
      <c r="E80" s="97"/>
      <c r="F80" s="97"/>
      <c r="G80" s="98"/>
    </row>
    <row r="81" spans="1:7" ht="12.75">
      <c r="A81" s="339"/>
      <c r="B81" s="38">
        <v>609</v>
      </c>
      <c r="C81" s="58" t="s">
        <v>133</v>
      </c>
      <c r="D81" s="18"/>
      <c r="E81" s="18"/>
      <c r="F81" s="31"/>
      <c r="G81" s="99"/>
    </row>
    <row r="82" spans="1:7" ht="12.75">
      <c r="A82" s="339"/>
      <c r="B82" s="38">
        <v>619</v>
      </c>
      <c r="C82" s="58" t="s">
        <v>134</v>
      </c>
      <c r="D82" s="18"/>
      <c r="E82" s="18"/>
      <c r="F82" s="31"/>
      <c r="G82" s="99"/>
    </row>
    <row r="83" spans="1:7" ht="12.75">
      <c r="A83" s="339"/>
      <c r="B83" s="38">
        <v>629</v>
      </c>
      <c r="C83" s="58" t="s">
        <v>135</v>
      </c>
      <c r="D83" s="18"/>
      <c r="E83" s="18"/>
      <c r="F83" s="31"/>
      <c r="G83" s="99"/>
    </row>
    <row r="84" spans="1:7" ht="4.5" customHeight="1">
      <c r="A84" s="339"/>
      <c r="B84" s="35"/>
      <c r="C84" s="100"/>
      <c r="D84" s="14"/>
      <c r="E84" s="14"/>
      <c r="F84" s="14"/>
      <c r="G84" s="101"/>
    </row>
    <row r="85" spans="1:7" ht="12.75">
      <c r="A85" s="339"/>
      <c r="B85" s="38">
        <v>6319</v>
      </c>
      <c r="C85" s="58" t="s">
        <v>136</v>
      </c>
      <c r="D85" s="18"/>
      <c r="E85" s="18"/>
      <c r="F85" s="31"/>
      <c r="G85" s="99"/>
    </row>
    <row r="86" spans="1:7" ht="12.75">
      <c r="A86" s="339"/>
      <c r="B86" s="38">
        <v>6339</v>
      </c>
      <c r="C86" s="58" t="s">
        <v>137</v>
      </c>
      <c r="D86" s="18"/>
      <c r="E86" s="18"/>
      <c r="F86" s="31"/>
      <c r="G86" s="99"/>
    </row>
    <row r="87" spans="1:7" ht="12.75">
      <c r="A87" s="339"/>
      <c r="B87" s="38">
        <v>6419</v>
      </c>
      <c r="C87" s="58" t="s">
        <v>138</v>
      </c>
      <c r="D87" s="18"/>
      <c r="E87" s="18"/>
      <c r="F87" s="31"/>
      <c r="G87" s="99"/>
    </row>
    <row r="88" spans="1:7" ht="12.75">
      <c r="A88" s="339"/>
      <c r="B88" s="38">
        <v>6429</v>
      </c>
      <c r="C88" s="58" t="s">
        <v>139</v>
      </c>
      <c r="D88" s="18"/>
      <c r="E88" s="18"/>
      <c r="F88" s="31"/>
      <c r="G88" s="99"/>
    </row>
    <row r="89" spans="1:7" ht="12.75">
      <c r="A89" s="339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339"/>
      <c r="B90" s="38">
        <v>64529</v>
      </c>
      <c r="C90" s="58" t="s">
        <v>141</v>
      </c>
      <c r="D90" s="18"/>
      <c r="E90" s="18"/>
      <c r="F90" s="31"/>
      <c r="G90" s="99"/>
    </row>
    <row r="91" spans="1:7" ht="12.75">
      <c r="A91" s="339"/>
      <c r="B91" s="38">
        <v>64719</v>
      </c>
      <c r="C91" s="58" t="s">
        <v>142</v>
      </c>
      <c r="D91" s="18"/>
      <c r="E91" s="18"/>
      <c r="F91" s="31"/>
      <c r="G91" s="99"/>
    </row>
    <row r="92" spans="1:7" ht="12.75">
      <c r="A92" s="339"/>
      <c r="B92" s="38">
        <v>64729</v>
      </c>
      <c r="C92" s="58" t="s">
        <v>143</v>
      </c>
      <c r="D92" s="18"/>
      <c r="E92" s="18"/>
      <c r="F92" s="31"/>
      <c r="G92" s="99"/>
    </row>
    <row r="93" spans="1:7" ht="12.75">
      <c r="A93" s="339"/>
      <c r="B93" s="38">
        <v>6489</v>
      </c>
      <c r="C93" s="58" t="s">
        <v>144</v>
      </c>
      <c r="D93" s="18"/>
      <c r="E93" s="18"/>
      <c r="F93" s="31"/>
      <c r="G93" s="99"/>
    </row>
    <row r="94" spans="1:7" ht="4.5" customHeight="1">
      <c r="A94" s="339"/>
      <c r="B94" s="35"/>
      <c r="C94" s="100"/>
      <c r="D94" s="14"/>
      <c r="E94" s="14"/>
      <c r="F94" s="14"/>
      <c r="G94" s="101"/>
    </row>
    <row r="95" spans="1:7" ht="12.75">
      <c r="A95" s="339"/>
      <c r="B95" s="38">
        <v>7474</v>
      </c>
      <c r="C95" s="58" t="s">
        <v>145</v>
      </c>
      <c r="D95" s="18"/>
      <c r="E95" s="18"/>
      <c r="F95" s="31"/>
      <c r="G95" s="99"/>
    </row>
    <row r="96" spans="1:7" ht="12.75">
      <c r="A96" s="339"/>
      <c r="B96" s="38">
        <v>7476</v>
      </c>
      <c r="C96" s="58" t="s">
        <v>146</v>
      </c>
      <c r="D96" s="18"/>
      <c r="E96" s="18"/>
      <c r="F96" s="31"/>
      <c r="G96" s="99"/>
    </row>
    <row r="97" spans="1:7" ht="12.75">
      <c r="A97" s="339"/>
      <c r="B97" s="38">
        <v>7484</v>
      </c>
      <c r="C97" s="58" t="s">
        <v>147</v>
      </c>
      <c r="D97" s="18"/>
      <c r="E97" s="18"/>
      <c r="F97" s="31"/>
      <c r="G97" s="99"/>
    </row>
    <row r="98" spans="1:7" ht="12.75">
      <c r="A98" s="339"/>
      <c r="B98" s="38">
        <v>7541</v>
      </c>
      <c r="C98" s="58" t="s">
        <v>148</v>
      </c>
      <c r="D98" s="18"/>
      <c r="E98" s="18"/>
      <c r="F98" s="31"/>
      <c r="G98" s="99"/>
    </row>
    <row r="99" spans="1:7" ht="12.75">
      <c r="A99" s="339"/>
      <c r="B99" s="38">
        <v>7548</v>
      </c>
      <c r="C99" s="58" t="s">
        <v>149</v>
      </c>
      <c r="D99" s="18"/>
      <c r="E99" s="18"/>
      <c r="F99" s="31"/>
      <c r="G99" s="99"/>
    </row>
    <row r="100" spans="1:7" ht="12.75">
      <c r="A100" s="339"/>
      <c r="B100" s="38">
        <v>758</v>
      </c>
      <c r="C100" s="58" t="s">
        <v>150</v>
      </c>
      <c r="D100" s="18"/>
      <c r="E100" s="18"/>
      <c r="F100" s="31"/>
      <c r="G100" s="99"/>
    </row>
    <row r="101" spans="1:7" ht="12.75">
      <c r="A101" s="339"/>
      <c r="B101" s="38">
        <v>772</v>
      </c>
      <c r="C101" s="58" t="s">
        <v>151</v>
      </c>
      <c r="D101" s="18"/>
      <c r="E101" s="18"/>
      <c r="F101" s="31"/>
      <c r="G101" s="99"/>
    </row>
    <row r="102" spans="1:7" ht="9" customHeight="1">
      <c r="A102" s="339"/>
      <c r="B102" s="65"/>
      <c r="C102" s="106"/>
      <c r="D102" s="23"/>
      <c r="E102" s="23"/>
      <c r="F102" s="23"/>
      <c r="G102" s="107"/>
    </row>
    <row r="103" spans="1:7" ht="12.75">
      <c r="A103" s="339"/>
      <c r="B103" s="108"/>
      <c r="C103" s="109"/>
      <c r="D103" s="110"/>
      <c r="E103" s="110"/>
      <c r="F103" s="111" t="s">
        <v>152</v>
      </c>
      <c r="G103" s="112">
        <f>SUM(G81:G101)</f>
        <v>0</v>
      </c>
    </row>
    <row r="104" spans="1:7" ht="12.75">
      <c r="A104" s="339"/>
      <c r="B104" s="38"/>
      <c r="C104" s="58"/>
      <c r="D104" s="18"/>
      <c r="E104" s="18"/>
      <c r="F104" s="18"/>
      <c r="G104" s="113"/>
    </row>
    <row r="105" spans="1:7" ht="12.75">
      <c r="A105" s="339"/>
      <c r="B105" s="114" t="s">
        <v>153</v>
      </c>
      <c r="C105" s="115"/>
      <c r="D105" s="115"/>
      <c r="E105" s="115"/>
      <c r="F105" s="115"/>
      <c r="G105" s="334"/>
    </row>
    <row r="106" spans="1:7" ht="12.75">
      <c r="A106" s="339"/>
      <c r="B106" s="117" t="s">
        <v>154</v>
      </c>
      <c r="C106" s="30" t="s">
        <v>205</v>
      </c>
      <c r="D106" s="18"/>
      <c r="E106" s="118"/>
      <c r="F106" s="18"/>
      <c r="G106" s="301"/>
    </row>
    <row r="107" spans="1:7" ht="9" customHeight="1">
      <c r="A107" s="339"/>
      <c r="B107" s="120"/>
      <c r="C107" s="21"/>
      <c r="D107" s="23"/>
      <c r="E107" s="121"/>
      <c r="F107" s="23"/>
      <c r="G107" s="66"/>
    </row>
    <row r="108" spans="1:7" ht="12.75">
      <c r="A108" s="339"/>
      <c r="B108" s="123"/>
      <c r="C108" s="124"/>
      <c r="D108" s="125"/>
      <c r="E108" s="125"/>
      <c r="F108" s="126" t="s">
        <v>293</v>
      </c>
      <c r="G108" s="302">
        <f>SUM(G106:G106)</f>
        <v>0</v>
      </c>
    </row>
    <row r="109" spans="1:7" ht="13.5" thickBot="1">
      <c r="A109" s="339"/>
      <c r="B109" s="128" t="s">
        <v>156</v>
      </c>
      <c r="C109" s="129"/>
      <c r="D109" s="129"/>
      <c r="E109" s="129"/>
      <c r="F109" s="129"/>
      <c r="G109" s="336"/>
    </row>
    <row r="110" spans="1:7" ht="13.5" thickTop="1">
      <c r="A110" s="339"/>
      <c r="B110" s="131"/>
      <c r="C110" s="18"/>
      <c r="D110" s="18"/>
      <c r="E110" s="18"/>
      <c r="F110" s="18"/>
      <c r="G110" s="132"/>
    </row>
    <row r="111" spans="1:7" ht="13.5" thickBot="1">
      <c r="A111" s="339"/>
      <c r="B111" s="131"/>
      <c r="C111" s="18"/>
      <c r="D111" s="18"/>
      <c r="E111" s="18"/>
      <c r="F111" s="18"/>
      <c r="G111" s="133"/>
    </row>
    <row r="112" spans="1:7" ht="15" thickBot="1">
      <c r="A112" s="339"/>
      <c r="B112" s="131"/>
      <c r="C112" s="18"/>
      <c r="D112" s="134" t="s">
        <v>157</v>
      </c>
      <c r="E112" s="18"/>
      <c r="F112" s="18"/>
      <c r="G112" s="135">
        <f>G67-G103+G108</f>
        <v>0</v>
      </c>
    </row>
    <row r="113" spans="1:7" ht="12.75">
      <c r="A113" s="339"/>
      <c r="B113" s="131"/>
      <c r="C113" s="18"/>
      <c r="D113" s="136"/>
      <c r="E113" s="18"/>
      <c r="F113" s="18"/>
      <c r="G113" s="137"/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470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IF(G116=0,0,G112/G116)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2:7" ht="13.5" thickTop="1">
      <c r="B121" s="148"/>
      <c r="C121" s="149"/>
      <c r="D121" s="149"/>
      <c r="E121" s="149"/>
      <c r="F121" s="149"/>
      <c r="G121" s="150"/>
    </row>
    <row r="122" spans="2:7" ht="12.75">
      <c r="B122" s="148"/>
      <c r="C122" s="151" t="s">
        <v>162</v>
      </c>
      <c r="D122" s="149"/>
      <c r="E122" s="149"/>
      <c r="F122" s="149"/>
      <c r="G122" s="152"/>
    </row>
    <row r="123" spans="2:7" ht="12.75">
      <c r="B123" s="153"/>
      <c r="C123" s="154"/>
      <c r="D123" s="154"/>
      <c r="E123" s="154"/>
      <c r="F123" s="154"/>
      <c r="G123" s="155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2.75">
      <c r="B126" s="156"/>
      <c r="C126" s="157"/>
      <c r="D126" s="157"/>
      <c r="E126" s="157"/>
      <c r="F126" s="157"/>
      <c r="G126" s="158"/>
    </row>
    <row r="127" spans="2:7" ht="12.75">
      <c r="B127" s="156"/>
      <c r="C127" s="157"/>
      <c r="D127" s="157"/>
      <c r="E127" s="157"/>
      <c r="F127" s="157"/>
      <c r="G127" s="158"/>
    </row>
    <row r="128" spans="2:7" ht="13.5" thickBot="1">
      <c r="B128" s="160"/>
      <c r="C128" s="161"/>
      <c r="D128" s="161"/>
      <c r="E128" s="161"/>
      <c r="F128" s="161"/>
      <c r="G128" s="162"/>
    </row>
    <row r="12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7:F67"/>
    <mergeCell ref="B75:G75"/>
    <mergeCell ref="B77:F78"/>
    <mergeCell ref="G77:G78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2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30"/>
  <sheetViews>
    <sheetView showGridLines="0" workbookViewId="0" topLeftCell="A1">
      <pane ySplit="6" topLeftCell="BM79" activePane="bottomLeft" state="frozen"/>
      <selection pane="topLeft" activeCell="A1" sqref="A1"/>
      <selection pane="bottomLeft" activeCell="H106" sqref="H106"/>
    </sheetView>
  </sheetViews>
  <sheetFormatPr defaultColWidth="11.421875" defaultRowHeight="12.75"/>
  <cols>
    <col min="1" max="3" width="9.7109375" style="364" customWidth="1"/>
    <col min="4" max="5" width="18.7109375" style="364" customWidth="1"/>
    <col min="6" max="6" width="25.7109375" style="364" customWidth="1"/>
    <col min="7" max="7" width="19.00390625" style="364" customWidth="1"/>
    <col min="8" max="16384" width="11.421875" style="364" customWidth="1"/>
  </cols>
  <sheetData>
    <row r="1" spans="1:7" ht="12.75">
      <c r="A1" s="360" t="s">
        <v>438</v>
      </c>
      <c r="B1" s="361"/>
      <c r="C1" s="362"/>
      <c r="D1" s="363"/>
      <c r="E1" s="374" t="s">
        <v>66</v>
      </c>
      <c r="F1" s="412">
        <f>+0!D9</f>
        <v>0</v>
      </c>
      <c r="G1" s="413"/>
    </row>
    <row r="2" spans="1:7" ht="12.75">
      <c r="A2" s="362" t="s">
        <v>439</v>
      </c>
      <c r="B2" s="365"/>
      <c r="C2" s="366">
        <f>IF(AND('932.32'!G118&gt;0,'932.3 hors 932.32'!G118),2,IF(AND('932.32'!G118=0,'932.3 hors 932.32'!G118=0),0,1))</f>
        <v>0</v>
      </c>
      <c r="D2" s="366"/>
      <c r="E2" s="365"/>
      <c r="F2" s="365"/>
      <c r="G2" s="367"/>
    </row>
    <row r="3" spans="1:7" ht="15.75" thickBot="1">
      <c r="A3" s="339"/>
      <c r="B3" s="414" t="s">
        <v>67</v>
      </c>
      <c r="C3" s="415"/>
      <c r="D3" s="415"/>
      <c r="E3" s="415"/>
      <c r="F3" s="415"/>
      <c r="G3" s="416"/>
    </row>
    <row r="4" spans="1:7" ht="3.75" customHeight="1" thickBot="1">
      <c r="A4" s="339"/>
      <c r="B4" s="18"/>
      <c r="C4" s="18"/>
      <c r="D4" s="18"/>
      <c r="E4" s="18"/>
      <c r="F4" s="18"/>
      <c r="G4" s="18"/>
    </row>
    <row r="5" spans="1:7" ht="13.5" thickTop="1">
      <c r="A5" s="339"/>
      <c r="B5" s="417" t="s">
        <v>68</v>
      </c>
      <c r="C5" s="418"/>
      <c r="D5" s="418"/>
      <c r="E5" s="418"/>
      <c r="F5" s="419"/>
      <c r="G5" s="423" t="s">
        <v>69</v>
      </c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55">
        <f>'932.32'!G9+'932.3 hors 932.32'!G9</f>
        <v>0</v>
      </c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55">
        <f>'932.32'!G10+'932.3 hors 932.32'!G10</f>
        <v>0</v>
      </c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55">
        <f>'932.32'!G11+'932.3 hors 932.32'!G11</f>
        <v>0</v>
      </c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55">
        <f>'932.32'!G13+'932.3 hors 932.32'!G13</f>
        <v>0</v>
      </c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55">
        <f>'932.32'!G18+'932.3 hors 932.32'!G18</f>
        <v>0</v>
      </c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55">
        <f>'932.32'!G20+'932.3 hors 932.32'!G20</f>
        <v>0</v>
      </c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55">
        <f>'932.32'!G21+'932.3 hors 932.32'!G21</f>
        <v>0</v>
      </c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55">
        <f>'932.32'!G22+'932.3 hors 932.32'!G22</f>
        <v>0</v>
      </c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55">
        <f>'932.32'!G23+'932.3 hors 932.32'!G23</f>
        <v>0</v>
      </c>
    </row>
    <row r="24" spans="1:7" ht="12.75">
      <c r="A24" s="339"/>
      <c r="B24" s="38">
        <v>60224</v>
      </c>
      <c r="C24" s="30" t="s">
        <v>334</v>
      </c>
      <c r="D24" s="18"/>
      <c r="E24" s="18"/>
      <c r="F24" s="52"/>
      <c r="G24" s="355">
        <f>'932.32'!G24+'932.3 hors 932.32'!G24</f>
        <v>0</v>
      </c>
    </row>
    <row r="25" spans="1:7" ht="12.75">
      <c r="A25" s="339"/>
      <c r="B25" s="38">
        <v>60227</v>
      </c>
      <c r="C25" s="30" t="s">
        <v>260</v>
      </c>
      <c r="D25" s="18"/>
      <c r="E25" s="18"/>
      <c r="F25" s="52"/>
      <c r="G25" s="355">
        <f>'932.32'!G25+'932.3 hors 932.32'!G25</f>
        <v>0</v>
      </c>
    </row>
    <row r="26" spans="1:7" ht="12.75">
      <c r="A26" s="339"/>
      <c r="B26" s="38">
        <v>60228</v>
      </c>
      <c r="C26" s="30" t="s">
        <v>261</v>
      </c>
      <c r="D26" s="18"/>
      <c r="E26" s="18"/>
      <c r="F26" s="52"/>
      <c r="G26" s="355">
        <f>'932.32'!G26+'932.3 hors 932.32'!G26</f>
        <v>0</v>
      </c>
    </row>
    <row r="27" spans="1:7" ht="4.5" customHeight="1">
      <c r="A27" s="339"/>
      <c r="B27" s="35"/>
      <c r="C27" s="36"/>
      <c r="D27" s="14"/>
      <c r="E27" s="14"/>
      <c r="F27" s="330"/>
      <c r="G27" s="63"/>
    </row>
    <row r="28" spans="1:7" ht="12.75">
      <c r="A28" s="339"/>
      <c r="B28" s="38">
        <v>6066</v>
      </c>
      <c r="C28" s="30" t="s">
        <v>269</v>
      </c>
      <c r="D28" s="18"/>
      <c r="E28" s="18"/>
      <c r="F28" s="31"/>
      <c r="G28" s="355">
        <f>'932.32'!G28+'932.3 hors 932.32'!G28</f>
        <v>0</v>
      </c>
    </row>
    <row r="29" spans="1:7" ht="4.5" customHeight="1">
      <c r="A29" s="339"/>
      <c r="B29" s="35"/>
      <c r="C29" s="36"/>
      <c r="D29" s="14"/>
      <c r="E29" s="14"/>
      <c r="F29" s="330"/>
      <c r="G29" s="63"/>
    </row>
    <row r="30" spans="1:7" ht="12.75">
      <c r="A30" s="339"/>
      <c r="B30" s="38">
        <v>6071</v>
      </c>
      <c r="C30" s="30" t="s">
        <v>268</v>
      </c>
      <c r="D30" s="18"/>
      <c r="E30" s="18"/>
      <c r="F30" s="31"/>
      <c r="G30" s="355">
        <f>'932.32'!G30+'932.3 hors 932.32'!G30</f>
        <v>0</v>
      </c>
    </row>
    <row r="31" spans="1:7" ht="4.5" customHeight="1">
      <c r="A31" s="339"/>
      <c r="B31" s="35"/>
      <c r="C31" s="36"/>
      <c r="D31" s="14"/>
      <c r="E31" s="14"/>
      <c r="F31" s="14"/>
      <c r="G31" s="63"/>
    </row>
    <row r="32" spans="1:7" ht="12.75">
      <c r="A32" s="339"/>
      <c r="B32" s="38">
        <v>61113</v>
      </c>
      <c r="C32" s="30" t="s">
        <v>335</v>
      </c>
      <c r="D32" s="18"/>
      <c r="E32" s="18"/>
      <c r="F32" s="31"/>
      <c r="G32" s="355">
        <f>'932.32'!G32+'932.3 hors 932.32'!G32</f>
        <v>0</v>
      </c>
    </row>
    <row r="33" spans="1:7" ht="12.75">
      <c r="A33" s="339"/>
      <c r="B33" s="38">
        <v>61118</v>
      </c>
      <c r="C33" s="30" t="s">
        <v>462</v>
      </c>
      <c r="D33" s="18"/>
      <c r="E33" s="18"/>
      <c r="F33" s="31"/>
      <c r="G33" s="355">
        <f>'932.32'!G33+'932.3 hors 932.32'!G33</f>
        <v>0</v>
      </c>
    </row>
    <row r="34" spans="1:7" ht="4.5" customHeight="1">
      <c r="A34" s="339"/>
      <c r="B34" s="35"/>
      <c r="C34" s="36"/>
      <c r="D34" s="14"/>
      <c r="E34" s="14"/>
      <c r="F34" s="14"/>
      <c r="G34" s="63"/>
    </row>
    <row r="35" spans="1:7" ht="12.75">
      <c r="A35" s="339"/>
      <c r="B35" s="38">
        <v>613151</v>
      </c>
      <c r="C35" s="58" t="s">
        <v>222</v>
      </c>
      <c r="D35" s="18"/>
      <c r="E35" s="18"/>
      <c r="F35" s="31"/>
      <c r="G35" s="355">
        <f>'932.32'!G35+'932.3 hors 932.32'!G35</f>
        <v>0</v>
      </c>
    </row>
    <row r="36" spans="1:7" ht="12.75">
      <c r="A36" s="339"/>
      <c r="B36" s="38">
        <v>613152</v>
      </c>
      <c r="C36" s="58" t="s">
        <v>223</v>
      </c>
      <c r="D36" s="18"/>
      <c r="E36" s="18"/>
      <c r="F36" s="31"/>
      <c r="G36" s="355">
        <f>'932.32'!G36+'932.3 hors 932.32'!G36</f>
        <v>0</v>
      </c>
    </row>
    <row r="37" spans="1:7" ht="12.75">
      <c r="A37" s="339"/>
      <c r="B37" s="38">
        <v>613158</v>
      </c>
      <c r="C37" s="58" t="s">
        <v>224</v>
      </c>
      <c r="D37" s="18"/>
      <c r="E37" s="18"/>
      <c r="F37" s="31"/>
      <c r="G37" s="355">
        <f>'932.32'!G37+'932.3 hors 932.32'!G37</f>
        <v>0</v>
      </c>
    </row>
    <row r="38" spans="1:7" ht="9" customHeight="1">
      <c r="A38" s="339"/>
      <c r="B38" s="65"/>
      <c r="C38" s="106"/>
      <c r="D38" s="23"/>
      <c r="E38" s="23"/>
      <c r="F38" s="23"/>
      <c r="G38" s="66"/>
    </row>
    <row r="39" spans="1:7" ht="12.75">
      <c r="A39" s="339"/>
      <c r="B39" s="53"/>
      <c r="C39" s="54"/>
      <c r="D39" s="55"/>
      <c r="E39" s="55"/>
      <c r="F39" s="56" t="s">
        <v>292</v>
      </c>
      <c r="G39" s="297">
        <f>SUM(G18:G37)</f>
        <v>0</v>
      </c>
    </row>
    <row r="40" spans="1:7" ht="12.75">
      <c r="A40" s="339"/>
      <c r="B40" s="38"/>
      <c r="C40" s="58"/>
      <c r="D40" s="18"/>
      <c r="E40" s="18"/>
      <c r="F40" s="18"/>
      <c r="G40" s="72"/>
    </row>
    <row r="41" spans="1:7" ht="12.75">
      <c r="A41" s="339"/>
      <c r="B41" s="59" t="s">
        <v>81</v>
      </c>
      <c r="C41" s="60"/>
      <c r="D41" s="61"/>
      <c r="E41" s="61"/>
      <c r="F41" s="61"/>
      <c r="G41" s="62"/>
    </row>
    <row r="42" spans="1:7" ht="12.75">
      <c r="A42" s="173"/>
      <c r="B42" s="192">
        <v>602661</v>
      </c>
      <c r="C42" s="184" t="s">
        <v>468</v>
      </c>
      <c r="D42" s="149"/>
      <c r="E42" s="149"/>
      <c r="F42" s="149"/>
      <c r="G42" s="355">
        <f>'932.32'!G42+'932.3 hors 932.32'!G42</f>
        <v>0</v>
      </c>
    </row>
    <row r="43" spans="1:7" ht="12.75">
      <c r="A43" s="339"/>
      <c r="B43" s="38">
        <v>602664</v>
      </c>
      <c r="C43" s="30" t="s">
        <v>262</v>
      </c>
      <c r="D43" s="18"/>
      <c r="E43" s="18"/>
      <c r="F43" s="31"/>
      <c r="G43" s="355">
        <f>'932.32'!G43+'932.3 hors 932.32'!G43</f>
        <v>0</v>
      </c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s="2" customFormat="1" ht="12.75">
      <c r="A45" s="16"/>
      <c r="B45" s="38">
        <v>606261</v>
      </c>
      <c r="C45" s="30" t="s">
        <v>466</v>
      </c>
      <c r="D45" s="18"/>
      <c r="E45" s="18"/>
      <c r="F45" s="18"/>
      <c r="G45" s="355">
        <f>'932.32'!G45+'932.3 hors 932.32'!G45</f>
        <v>0</v>
      </c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61221</v>
      </c>
      <c r="C47" s="30" t="s">
        <v>201</v>
      </c>
      <c r="D47" s="18"/>
      <c r="E47" s="18"/>
      <c r="F47" s="31"/>
      <c r="G47" s="355">
        <f>'932.32'!G47+'932.3 hors 932.32'!G47</f>
        <v>0</v>
      </c>
    </row>
    <row r="48" spans="1:7" ht="12.75">
      <c r="A48" s="339"/>
      <c r="B48" s="38">
        <v>61222</v>
      </c>
      <c r="C48" s="30" t="s">
        <v>202</v>
      </c>
      <c r="D48" s="18"/>
      <c r="E48" s="18"/>
      <c r="F48" s="31"/>
      <c r="G48" s="355">
        <f>'932.32'!G48+'932.3 hors 932.32'!G48</f>
        <v>0</v>
      </c>
    </row>
    <row r="49" spans="1:7" ht="12.75">
      <c r="A49" s="339"/>
      <c r="B49" s="38">
        <v>61223</v>
      </c>
      <c r="C49" s="30" t="s">
        <v>203</v>
      </c>
      <c r="D49" s="18"/>
      <c r="E49" s="18"/>
      <c r="F49" s="31"/>
      <c r="G49" s="355">
        <f>'932.32'!G49+'932.3 hors 932.32'!G49</f>
        <v>0</v>
      </c>
    </row>
    <row r="50" spans="1:7" ht="12.75">
      <c r="A50" s="339"/>
      <c r="B50" s="38">
        <v>61231</v>
      </c>
      <c r="C50" s="30" t="s">
        <v>94</v>
      </c>
      <c r="D50" s="18"/>
      <c r="E50" s="18"/>
      <c r="F50" s="31"/>
      <c r="G50" s="355">
        <f>'932.32'!G50+'932.3 hors 932.32'!G50</f>
        <v>0</v>
      </c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339"/>
      <c r="B52" s="38">
        <v>6223</v>
      </c>
      <c r="C52" s="30" t="s">
        <v>107</v>
      </c>
      <c r="D52" s="18"/>
      <c r="E52" s="18"/>
      <c r="F52" s="31"/>
      <c r="G52" s="355">
        <f>'932.32'!G52+'932.3 hors 932.32'!G52</f>
        <v>0</v>
      </c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355">
        <f>'932.32'!G54+'932.3 hors 932.32'!G54</f>
        <v>0</v>
      </c>
    </row>
    <row r="55" spans="1:7" ht="4.5" customHeight="1">
      <c r="A55" s="339"/>
      <c r="B55" s="35"/>
      <c r="C55" s="36"/>
      <c r="D55" s="14"/>
      <c r="E55" s="14"/>
      <c r="F55" s="14"/>
      <c r="G55" s="63"/>
    </row>
    <row r="56" spans="1:7" ht="12.75">
      <c r="A56" s="339"/>
      <c r="B56" s="38">
        <v>6522</v>
      </c>
      <c r="C56" s="30" t="s">
        <v>302</v>
      </c>
      <c r="D56" s="18"/>
      <c r="E56" s="18"/>
      <c r="F56" s="31"/>
      <c r="G56" s="355">
        <f>'932.32'!G56+'932.3 hors 932.32'!G56</f>
        <v>0</v>
      </c>
    </row>
    <row r="57" spans="1:7" ht="9" customHeight="1">
      <c r="A57" s="339"/>
      <c r="B57" s="65"/>
      <c r="C57" s="21"/>
      <c r="D57" s="23"/>
      <c r="E57" s="23"/>
      <c r="F57" s="23"/>
      <c r="G57" s="66"/>
    </row>
    <row r="58" spans="1:7" ht="12.75">
      <c r="A58" s="339"/>
      <c r="B58" s="67"/>
      <c r="C58" s="68"/>
      <c r="D58" s="69"/>
      <c r="E58" s="69"/>
      <c r="F58" s="70" t="s">
        <v>121</v>
      </c>
      <c r="G58" s="71">
        <f>SUM(G42:G56)</f>
        <v>0</v>
      </c>
    </row>
    <row r="59" spans="1:7" ht="12.75">
      <c r="A59" s="339"/>
      <c r="B59" s="38"/>
      <c r="C59" s="30"/>
      <c r="D59" s="18"/>
      <c r="E59" s="18"/>
      <c r="F59" s="18"/>
      <c r="G59" s="72"/>
    </row>
    <row r="60" spans="1:7" ht="12.75">
      <c r="A60" s="339"/>
      <c r="B60" s="73" t="s">
        <v>122</v>
      </c>
      <c r="C60" s="74"/>
      <c r="D60" s="75"/>
      <c r="E60" s="75"/>
      <c r="F60" s="75"/>
      <c r="G60" s="76"/>
    </row>
    <row r="61" spans="1:7" ht="12.75">
      <c r="A61" s="339"/>
      <c r="B61" s="38">
        <v>6722</v>
      </c>
      <c r="C61" s="331" t="s">
        <v>263</v>
      </c>
      <c r="D61" s="18"/>
      <c r="E61" s="18"/>
      <c r="F61" s="31"/>
      <c r="G61" s="355">
        <f>'932.32'!G61+'932.3 hors 932.32'!G61</f>
        <v>0</v>
      </c>
    </row>
    <row r="62" spans="1:7" ht="4.5" customHeight="1">
      <c r="A62" s="339"/>
      <c r="B62" s="35"/>
      <c r="C62" s="36"/>
      <c r="D62" s="14"/>
      <c r="E62" s="14"/>
      <c r="F62" s="14"/>
      <c r="G62" s="63"/>
    </row>
    <row r="63" spans="1:7" ht="12.75">
      <c r="A63" s="339"/>
      <c r="B63" s="38">
        <v>6811251</v>
      </c>
      <c r="C63" s="30" t="s">
        <v>264</v>
      </c>
      <c r="D63" s="18"/>
      <c r="E63" s="18"/>
      <c r="F63" s="31"/>
      <c r="G63" s="355">
        <f>'932.32'!G63+'932.3 hors 932.32'!G63</f>
        <v>0</v>
      </c>
    </row>
    <row r="64" spans="1:7" ht="9" customHeight="1">
      <c r="A64" s="339"/>
      <c r="B64" s="65"/>
      <c r="C64" s="21"/>
      <c r="D64" s="23"/>
      <c r="E64" s="23"/>
      <c r="F64" s="23"/>
      <c r="G64" s="66"/>
    </row>
    <row r="65" spans="1:7" ht="12.75">
      <c r="A65" s="339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339"/>
      <c r="B66" s="82"/>
      <c r="C66" s="34"/>
      <c r="D66" s="83"/>
      <c r="E66" s="18"/>
      <c r="F66" s="18"/>
      <c r="G66" s="72"/>
    </row>
    <row r="67" spans="1:7" ht="16.5" thickBot="1" thickTop="1">
      <c r="A67" s="339"/>
      <c r="B67" s="431" t="s">
        <v>128</v>
      </c>
      <c r="C67" s="432"/>
      <c r="D67" s="432"/>
      <c r="E67" s="432"/>
      <c r="F67" s="433"/>
      <c r="G67" s="84">
        <f>G15+G39+G58+G65</f>
        <v>0</v>
      </c>
    </row>
    <row r="68" spans="1:7" ht="13.5" thickTop="1">
      <c r="A68" s="339"/>
      <c r="B68" s="85"/>
      <c r="C68" s="85"/>
      <c r="D68" s="85"/>
      <c r="E68" s="85"/>
      <c r="F68" s="85"/>
      <c r="G68" s="85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339"/>
      <c r="C71" s="339"/>
      <c r="D71" s="339"/>
      <c r="E71" s="339"/>
      <c r="F71" s="339"/>
      <c r="G71" s="339"/>
    </row>
    <row r="72" spans="1:7" ht="12.75">
      <c r="A72" s="339"/>
      <c r="B72" s="85"/>
      <c r="C72" s="85"/>
      <c r="D72" s="85"/>
      <c r="E72" s="85"/>
      <c r="F72" s="85"/>
      <c r="G72" s="85"/>
    </row>
    <row r="73" spans="1:7" ht="12.75">
      <c r="A73" s="339"/>
      <c r="B73" s="324" t="s">
        <v>444</v>
      </c>
      <c r="C73" s="87"/>
      <c r="D73" s="88"/>
      <c r="E73" s="89"/>
      <c r="F73" s="89"/>
      <c r="G73" s="85"/>
    </row>
    <row r="74" spans="1:7" ht="3.75" customHeight="1">
      <c r="A74" s="339"/>
      <c r="B74" s="90"/>
      <c r="C74" s="91"/>
      <c r="D74" s="85"/>
      <c r="E74" s="89"/>
      <c r="F74" s="89"/>
      <c r="G74" s="85"/>
    </row>
    <row r="75" spans="1:7" ht="15.75" thickBot="1">
      <c r="A75" s="339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339"/>
      <c r="B76" s="18"/>
      <c r="C76" s="18"/>
      <c r="D76" s="18"/>
      <c r="E76" s="18"/>
      <c r="F76" s="18"/>
      <c r="G76" s="18"/>
    </row>
    <row r="77" spans="1:7" ht="13.5" thickTop="1">
      <c r="A77" s="339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339"/>
      <c r="B78" s="420"/>
      <c r="C78" s="421"/>
      <c r="D78" s="421"/>
      <c r="E78" s="421"/>
      <c r="F78" s="422"/>
      <c r="G78" s="424"/>
    </row>
    <row r="79" spans="1:7" ht="12.75">
      <c r="A79" s="339"/>
      <c r="B79" s="93"/>
      <c r="C79" s="94"/>
      <c r="D79" s="94"/>
      <c r="E79" s="94"/>
      <c r="F79" s="94"/>
      <c r="G79" s="95"/>
    </row>
    <row r="80" spans="1:7" ht="12.75">
      <c r="A80" s="339"/>
      <c r="B80" s="96" t="s">
        <v>132</v>
      </c>
      <c r="C80" s="97"/>
      <c r="D80" s="97"/>
      <c r="E80" s="97"/>
      <c r="F80" s="97"/>
      <c r="G80" s="98"/>
    </row>
    <row r="81" spans="1:7" ht="12.75">
      <c r="A81" s="339"/>
      <c r="B81" s="38">
        <v>609</v>
      </c>
      <c r="C81" s="58" t="s">
        <v>133</v>
      </c>
      <c r="D81" s="18"/>
      <c r="E81" s="18"/>
      <c r="F81" s="31"/>
      <c r="G81" s="355">
        <f>'932.32'!G81+'932.3 hors 932.32'!G81</f>
        <v>0</v>
      </c>
    </row>
    <row r="82" spans="1:7" ht="12.75">
      <c r="A82" s="339"/>
      <c r="B82" s="38">
        <v>619</v>
      </c>
      <c r="C82" s="58" t="s">
        <v>134</v>
      </c>
      <c r="D82" s="18"/>
      <c r="E82" s="18"/>
      <c r="F82" s="31"/>
      <c r="G82" s="355">
        <f>'932.32'!G82+'932.3 hors 932.32'!G82</f>
        <v>0</v>
      </c>
    </row>
    <row r="83" spans="1:7" ht="12.75">
      <c r="A83" s="339"/>
      <c r="B83" s="38">
        <v>629</v>
      </c>
      <c r="C83" s="58" t="s">
        <v>135</v>
      </c>
      <c r="D83" s="18"/>
      <c r="E83" s="18"/>
      <c r="F83" s="31"/>
      <c r="G83" s="355">
        <f>'932.32'!G83+'932.3 hors 932.32'!G83</f>
        <v>0</v>
      </c>
    </row>
    <row r="84" spans="1:7" ht="4.5" customHeight="1">
      <c r="A84" s="339"/>
      <c r="B84" s="35"/>
      <c r="C84" s="100"/>
      <c r="D84" s="14"/>
      <c r="E84" s="14"/>
      <c r="F84" s="14"/>
      <c r="G84" s="101"/>
    </row>
    <row r="85" spans="1:7" ht="12.75">
      <c r="A85" s="339"/>
      <c r="B85" s="38">
        <v>6319</v>
      </c>
      <c r="C85" s="58" t="s">
        <v>136</v>
      </c>
      <c r="D85" s="18"/>
      <c r="E85" s="18"/>
      <c r="F85" s="31"/>
      <c r="G85" s="355">
        <f>'932.32'!G85+'932.3 hors 932.32'!G85</f>
        <v>0</v>
      </c>
    </row>
    <row r="86" spans="1:7" ht="12.75">
      <c r="A86" s="339"/>
      <c r="B86" s="38">
        <v>6339</v>
      </c>
      <c r="C86" s="58" t="s">
        <v>137</v>
      </c>
      <c r="D86" s="18"/>
      <c r="E86" s="18"/>
      <c r="F86" s="31"/>
      <c r="G86" s="355">
        <f>'932.32'!G86+'932.3 hors 932.32'!G86</f>
        <v>0</v>
      </c>
    </row>
    <row r="87" spans="1:7" ht="12.75">
      <c r="A87" s="339"/>
      <c r="B87" s="38">
        <v>6419</v>
      </c>
      <c r="C87" s="58" t="s">
        <v>138</v>
      </c>
      <c r="D87" s="18"/>
      <c r="E87" s="18"/>
      <c r="F87" s="31"/>
      <c r="G87" s="355">
        <f>'932.32'!G87+'932.3 hors 932.32'!G87</f>
        <v>0</v>
      </c>
    </row>
    <row r="88" spans="1:7" ht="12.75">
      <c r="A88" s="339"/>
      <c r="B88" s="38">
        <v>6429</v>
      </c>
      <c r="C88" s="58" t="s">
        <v>139</v>
      </c>
      <c r="D88" s="18"/>
      <c r="E88" s="18"/>
      <c r="F88" s="31"/>
      <c r="G88" s="355">
        <f>'932.32'!G88+'932.3 hors 932.32'!G88</f>
        <v>0</v>
      </c>
    </row>
    <row r="89" spans="1:7" ht="12.75">
      <c r="A89" s="339"/>
      <c r="B89" s="38">
        <v>64519</v>
      </c>
      <c r="C89" s="58" t="s">
        <v>140</v>
      </c>
      <c r="D89" s="18"/>
      <c r="E89" s="18"/>
      <c r="F89" s="31"/>
      <c r="G89" s="355">
        <f>'932.32'!G89+'932.3 hors 932.32'!G89</f>
        <v>0</v>
      </c>
    </row>
    <row r="90" spans="1:7" ht="12.75">
      <c r="A90" s="339"/>
      <c r="B90" s="38">
        <v>64529</v>
      </c>
      <c r="C90" s="58" t="s">
        <v>141</v>
      </c>
      <c r="D90" s="18"/>
      <c r="E90" s="18"/>
      <c r="F90" s="31"/>
      <c r="G90" s="355">
        <f>'932.32'!G90+'932.3 hors 932.32'!G90</f>
        <v>0</v>
      </c>
    </row>
    <row r="91" spans="1:7" ht="12.75">
      <c r="A91" s="339"/>
      <c r="B91" s="38">
        <v>64719</v>
      </c>
      <c r="C91" s="58" t="s">
        <v>142</v>
      </c>
      <c r="D91" s="18"/>
      <c r="E91" s="18"/>
      <c r="F91" s="31"/>
      <c r="G91" s="355">
        <f>'932.32'!G91+'932.3 hors 932.32'!G91</f>
        <v>0</v>
      </c>
    </row>
    <row r="92" spans="1:7" ht="12.75">
      <c r="A92" s="339"/>
      <c r="B92" s="38">
        <v>64729</v>
      </c>
      <c r="C92" s="58" t="s">
        <v>143</v>
      </c>
      <c r="D92" s="18"/>
      <c r="E92" s="18"/>
      <c r="F92" s="31"/>
      <c r="G92" s="355">
        <f>'932.32'!G92+'932.3 hors 932.32'!G92</f>
        <v>0</v>
      </c>
    </row>
    <row r="93" spans="1:7" ht="12.75">
      <c r="A93" s="339"/>
      <c r="B93" s="38">
        <v>6489</v>
      </c>
      <c r="C93" s="58" t="s">
        <v>144</v>
      </c>
      <c r="D93" s="18"/>
      <c r="E93" s="18"/>
      <c r="F93" s="31"/>
      <c r="G93" s="355">
        <f>'932.32'!G93+'932.3 hors 932.32'!G93</f>
        <v>0</v>
      </c>
    </row>
    <row r="94" spans="1:7" ht="4.5" customHeight="1">
      <c r="A94" s="339"/>
      <c r="B94" s="35"/>
      <c r="C94" s="100"/>
      <c r="D94" s="14"/>
      <c r="E94" s="14"/>
      <c r="F94" s="14"/>
      <c r="G94" s="101"/>
    </row>
    <row r="95" spans="1:7" ht="12.75">
      <c r="A95" s="339"/>
      <c r="B95" s="38">
        <v>7474</v>
      </c>
      <c r="C95" s="58" t="s">
        <v>145</v>
      </c>
      <c r="D95" s="18"/>
      <c r="E95" s="18"/>
      <c r="F95" s="31"/>
      <c r="G95" s="355">
        <f>'932.32'!G95+'932.3 hors 932.32'!G95</f>
        <v>0</v>
      </c>
    </row>
    <row r="96" spans="1:7" ht="12.75">
      <c r="A96" s="339"/>
      <c r="B96" s="38">
        <v>7476</v>
      </c>
      <c r="C96" s="58" t="s">
        <v>146</v>
      </c>
      <c r="D96" s="18"/>
      <c r="E96" s="18"/>
      <c r="F96" s="31"/>
      <c r="G96" s="355">
        <f>'932.32'!G96+'932.3 hors 932.32'!G96</f>
        <v>0</v>
      </c>
    </row>
    <row r="97" spans="1:7" ht="12.75">
      <c r="A97" s="339"/>
      <c r="B97" s="38">
        <v>7484</v>
      </c>
      <c r="C97" s="58" t="s">
        <v>147</v>
      </c>
      <c r="D97" s="18"/>
      <c r="E97" s="18"/>
      <c r="F97" s="31"/>
      <c r="G97" s="355">
        <f>'932.32'!G97+'932.3 hors 932.32'!G97</f>
        <v>0</v>
      </c>
    </row>
    <row r="98" spans="1:7" ht="12.75">
      <c r="A98" s="339"/>
      <c r="B98" s="38">
        <v>7541</v>
      </c>
      <c r="C98" s="58" t="s">
        <v>148</v>
      </c>
      <c r="D98" s="18"/>
      <c r="E98" s="18"/>
      <c r="F98" s="31"/>
      <c r="G98" s="355">
        <f>'932.32'!G98+'932.3 hors 932.32'!G98</f>
        <v>0</v>
      </c>
    </row>
    <row r="99" spans="1:7" ht="12.75">
      <c r="A99" s="339"/>
      <c r="B99" s="38">
        <v>7548</v>
      </c>
      <c r="C99" s="58" t="s">
        <v>149</v>
      </c>
      <c r="D99" s="18"/>
      <c r="E99" s="18"/>
      <c r="F99" s="31"/>
      <c r="G99" s="355">
        <f>'932.32'!G99+'932.3 hors 932.32'!G99</f>
        <v>0</v>
      </c>
    </row>
    <row r="100" spans="1:7" ht="12.75">
      <c r="A100" s="339"/>
      <c r="B100" s="38">
        <v>758</v>
      </c>
      <c r="C100" s="58" t="s">
        <v>150</v>
      </c>
      <c r="D100" s="18"/>
      <c r="E100" s="18"/>
      <c r="F100" s="31"/>
      <c r="G100" s="355">
        <f>'932.32'!G100+'932.3 hors 932.32'!G100</f>
        <v>0</v>
      </c>
    </row>
    <row r="101" spans="1:7" ht="12.75">
      <c r="A101" s="339"/>
      <c r="B101" s="38">
        <v>772</v>
      </c>
      <c r="C101" s="58" t="s">
        <v>151</v>
      </c>
      <c r="D101" s="18"/>
      <c r="E101" s="18"/>
      <c r="F101" s="31"/>
      <c r="G101" s="355">
        <f>'932.32'!G101+'932.3 hors 932.32'!G101</f>
        <v>0</v>
      </c>
    </row>
    <row r="102" spans="1:7" ht="9" customHeight="1">
      <c r="A102" s="339"/>
      <c r="B102" s="65"/>
      <c r="C102" s="106"/>
      <c r="D102" s="23"/>
      <c r="E102" s="23"/>
      <c r="F102" s="23"/>
      <c r="G102" s="107"/>
    </row>
    <row r="103" spans="1:7" ht="12.75">
      <c r="A103" s="339"/>
      <c r="B103" s="108"/>
      <c r="C103" s="109"/>
      <c r="D103" s="110"/>
      <c r="E103" s="110"/>
      <c r="F103" s="111" t="s">
        <v>152</v>
      </c>
      <c r="G103" s="112">
        <f>SUM(G81:G101)</f>
        <v>0</v>
      </c>
    </row>
    <row r="104" spans="1:7" ht="12.75">
      <c r="A104" s="339"/>
      <c r="B104" s="38"/>
      <c r="C104" s="58"/>
      <c r="D104" s="18"/>
      <c r="E104" s="18"/>
      <c r="F104" s="18"/>
      <c r="G104" s="113"/>
    </row>
    <row r="105" spans="1:7" ht="12.75">
      <c r="A105" s="339"/>
      <c r="B105" s="114" t="s">
        <v>153</v>
      </c>
      <c r="C105" s="115"/>
      <c r="D105" s="115"/>
      <c r="E105" s="115"/>
      <c r="F105" s="115"/>
      <c r="G105" s="334"/>
    </row>
    <row r="106" spans="1:7" ht="12.75">
      <c r="A106" s="339"/>
      <c r="B106" s="117" t="s">
        <v>154</v>
      </c>
      <c r="C106" s="30" t="s">
        <v>205</v>
      </c>
      <c r="D106" s="18"/>
      <c r="E106" s="118"/>
      <c r="F106" s="18"/>
      <c r="G106" s="355">
        <f>'932.32'!G106+'932.3 hors 932.32'!G106</f>
        <v>0</v>
      </c>
    </row>
    <row r="107" spans="1:7" ht="9" customHeight="1">
      <c r="A107" s="339"/>
      <c r="B107" s="120"/>
      <c r="C107" s="21"/>
      <c r="D107" s="23"/>
      <c r="E107" s="121"/>
      <c r="F107" s="23"/>
      <c r="G107" s="66"/>
    </row>
    <row r="108" spans="1:7" ht="12.75">
      <c r="A108" s="339"/>
      <c r="B108" s="123"/>
      <c r="C108" s="124"/>
      <c r="D108" s="125"/>
      <c r="E108" s="125"/>
      <c r="F108" s="126" t="s">
        <v>293</v>
      </c>
      <c r="G108" s="302">
        <f>G106</f>
        <v>0</v>
      </c>
    </row>
    <row r="109" spans="1:7" ht="13.5" thickBot="1">
      <c r="A109" s="339"/>
      <c r="B109" s="128" t="s">
        <v>156</v>
      </c>
      <c r="C109" s="129"/>
      <c r="D109" s="129"/>
      <c r="E109" s="129"/>
      <c r="F109" s="129"/>
      <c r="G109" s="336"/>
    </row>
    <row r="110" spans="1:7" ht="13.5" thickTop="1">
      <c r="A110" s="339"/>
      <c r="B110" s="131"/>
      <c r="C110" s="18"/>
      <c r="D110" s="18"/>
      <c r="E110" s="18"/>
      <c r="F110" s="18"/>
      <c r="G110" s="132"/>
    </row>
    <row r="111" spans="1:7" ht="13.5" thickBot="1">
      <c r="A111" s="339"/>
      <c r="B111" s="131"/>
      <c r="C111" s="18"/>
      <c r="D111" s="18"/>
      <c r="E111" s="18"/>
      <c r="F111" s="18"/>
      <c r="G111" s="133"/>
    </row>
    <row r="112" spans="1:7" ht="15" thickBot="1">
      <c r="A112" s="339"/>
      <c r="B112" s="131"/>
      <c r="C112" s="18"/>
      <c r="D112" s="134" t="s">
        <v>157</v>
      </c>
      <c r="E112" s="18"/>
      <c r="F112" s="18"/>
      <c r="G112" s="135">
        <f>G67-G103+G108</f>
        <v>0</v>
      </c>
    </row>
    <row r="113" spans="1:7" ht="12.75">
      <c r="A113" s="339"/>
      <c r="B113" s="131"/>
      <c r="C113" s="18"/>
      <c r="D113" s="136"/>
      <c r="E113" s="18"/>
      <c r="F113" s="18"/>
      <c r="G113" s="137"/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295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359">
        <f>'932.32'!G116+'932.3 hors 932.32'!G116</f>
        <v>0</v>
      </c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IF(G116=0,0,G112/G116)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1:7" ht="13.5" thickTop="1">
      <c r="A121" s="339"/>
      <c r="B121" s="131"/>
      <c r="C121" s="18"/>
      <c r="D121" s="18"/>
      <c r="E121" s="18"/>
      <c r="F121" s="18"/>
      <c r="G121" s="132"/>
    </row>
    <row r="122" spans="1:7" ht="12.75">
      <c r="A122" s="339"/>
      <c r="B122" s="131"/>
      <c r="C122" s="368" t="s">
        <v>162</v>
      </c>
      <c r="D122" s="18"/>
      <c r="E122" s="18"/>
      <c r="F122" s="18"/>
      <c r="G122" s="133"/>
    </row>
    <row r="123" spans="1:7" ht="12.75">
      <c r="A123" s="339"/>
      <c r="B123" s="131"/>
      <c r="C123" s="18"/>
      <c r="D123" s="18"/>
      <c r="E123" s="18"/>
      <c r="F123" s="18"/>
      <c r="G123" s="133"/>
    </row>
    <row r="124" spans="1:7" ht="12.75">
      <c r="A124" s="339"/>
      <c r="B124" s="369"/>
      <c r="C124" s="370"/>
      <c r="D124" s="370"/>
      <c r="E124" s="370"/>
      <c r="F124" s="370"/>
      <c r="G124" s="371"/>
    </row>
    <row r="125" spans="1:7" ht="12.75">
      <c r="A125" s="339"/>
      <c r="B125" s="369"/>
      <c r="C125" s="370"/>
      <c r="D125" s="370"/>
      <c r="E125" s="370"/>
      <c r="F125" s="370"/>
      <c r="G125" s="371"/>
    </row>
    <row r="126" spans="1:7" ht="12.75">
      <c r="A126" s="339"/>
      <c r="B126" s="369"/>
      <c r="C126" s="370"/>
      <c r="D126" s="370"/>
      <c r="E126" s="370"/>
      <c r="F126" s="370"/>
      <c r="G126" s="371"/>
    </row>
    <row r="127" spans="1:7" ht="12.75">
      <c r="A127" s="339"/>
      <c r="B127" s="369"/>
      <c r="C127" s="370"/>
      <c r="D127" s="370"/>
      <c r="E127" s="370"/>
      <c r="F127" s="370"/>
      <c r="G127" s="371"/>
    </row>
    <row r="128" spans="1:7" ht="13.5" thickBot="1">
      <c r="A128" s="339"/>
      <c r="B128" s="128"/>
      <c r="C128" s="129"/>
      <c r="D128" s="129"/>
      <c r="E128" s="129"/>
      <c r="F128" s="129"/>
      <c r="G128" s="146"/>
    </row>
    <row r="129" spans="1:7" ht="13.5" thickTop="1">
      <c r="A129" s="339"/>
      <c r="B129" s="339"/>
      <c r="C129" s="339"/>
      <c r="D129" s="339"/>
      <c r="E129" s="339"/>
      <c r="F129" s="339"/>
      <c r="G129" s="339"/>
    </row>
    <row r="130" spans="1:7" ht="12.75">
      <c r="A130" s="339"/>
      <c r="B130" s="339"/>
      <c r="C130" s="339"/>
      <c r="D130" s="339"/>
      <c r="E130" s="339"/>
      <c r="F130" s="339"/>
      <c r="G130" s="339"/>
    </row>
  </sheetData>
  <sheetProtection password="DDAC" sheet="1" objects="1" scenarios="1"/>
  <mergeCells count="8">
    <mergeCell ref="F1:G1"/>
    <mergeCell ref="B3:G3"/>
    <mergeCell ref="B5:F6"/>
    <mergeCell ref="G5:G6"/>
    <mergeCell ref="B67:F67"/>
    <mergeCell ref="B75:G75"/>
    <mergeCell ref="B77:F78"/>
    <mergeCell ref="G77:G78"/>
  </mergeCell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87" r:id="rId1"/>
  <headerFooter alignWithMargins="0">
    <oddFooter>&amp;C&amp;"Times New Roman,Normal"&amp;9BASE d'ANGERS
Financières&amp;R&amp;"Times New Roman,Normal"&amp;8Février 2013</oddFooter>
  </headerFooter>
  <rowBreaks count="1" manualBreakCount="1">
    <brk id="72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95" activePane="bottomLeft" state="frozen"/>
      <selection pane="topLeft" activeCell="A7" sqref="A7"/>
      <selection pane="bottomLeft" activeCell="I100" sqref="I100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329</v>
      </c>
      <c r="C1" s="324" t="s">
        <v>330</v>
      </c>
      <c r="D1" s="341"/>
      <c r="E1" s="313" t="s">
        <v>322</v>
      </c>
      <c r="F1" s="412">
        <f>+0!D9</f>
        <v>0</v>
      </c>
      <c r="G1" s="413"/>
    </row>
    <row r="2" spans="1:7" ht="9" customHeight="1" thickBot="1">
      <c r="A2" s="339"/>
      <c r="B2" s="17">
        <f>SUBSTITUTE(B1,".","")*1</f>
        <v>93243</v>
      </c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39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39"/>
      <c r="B26" s="35"/>
      <c r="C26" s="36"/>
      <c r="D26" s="14"/>
      <c r="E26" s="14"/>
      <c r="F26" s="330"/>
      <c r="G26" s="63"/>
    </row>
    <row r="27" spans="1:7" ht="12.75">
      <c r="A27" s="339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39"/>
      <c r="B28" s="35"/>
      <c r="C28" s="36"/>
      <c r="D28" s="14"/>
      <c r="E28" s="14"/>
      <c r="F28" s="330"/>
      <c r="G28" s="63"/>
    </row>
    <row r="29" spans="1:7" ht="12.75">
      <c r="A29" s="339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39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39"/>
      <c r="B32" s="35"/>
      <c r="C32" s="36"/>
      <c r="D32" s="14"/>
      <c r="E32" s="14"/>
      <c r="F32" s="14"/>
      <c r="G32" s="63"/>
    </row>
    <row r="33" spans="1:7" ht="12.75">
      <c r="A33" s="339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39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39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39"/>
      <c r="B36" s="65"/>
      <c r="C36" s="106"/>
      <c r="D36" s="23"/>
      <c r="E36" s="23"/>
      <c r="F36" s="23"/>
      <c r="G36" s="66"/>
    </row>
    <row r="37" spans="1:7" ht="12.75">
      <c r="A37" s="339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39"/>
      <c r="B38" s="38"/>
      <c r="C38" s="58"/>
      <c r="D38" s="18"/>
      <c r="E38" s="18"/>
      <c r="F38" s="18"/>
      <c r="G38" s="72"/>
    </row>
    <row r="39" spans="1:7" ht="12.75">
      <c r="A39" s="339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39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39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ht="12.75">
      <c r="A45" s="339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39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39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39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39"/>
      <c r="B49" s="35"/>
      <c r="C49" s="36"/>
      <c r="D49" s="14"/>
      <c r="E49" s="14"/>
      <c r="F49" s="14"/>
      <c r="G49" s="63"/>
    </row>
    <row r="50" spans="1:7" ht="12.75">
      <c r="A50" s="339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339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39"/>
      <c r="B55" s="65"/>
      <c r="C55" s="21"/>
      <c r="D55" s="23"/>
      <c r="E55" s="23"/>
      <c r="F55" s="23"/>
      <c r="G55" s="66"/>
    </row>
    <row r="56" spans="1:7" ht="12.75">
      <c r="A56" s="339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39"/>
      <c r="B57" s="38"/>
      <c r="C57" s="30"/>
      <c r="D57" s="18"/>
      <c r="E57" s="18"/>
      <c r="F57" s="18"/>
      <c r="G57" s="72"/>
    </row>
    <row r="58" spans="1:7" ht="12.75">
      <c r="A58" s="339"/>
      <c r="B58" s="73" t="s">
        <v>122</v>
      </c>
      <c r="C58" s="74"/>
      <c r="D58" s="75"/>
      <c r="E58" s="75"/>
      <c r="F58" s="75"/>
      <c r="G58" s="76"/>
    </row>
    <row r="59" spans="1:7" ht="12.75">
      <c r="A59" s="339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9"/>
      <c r="B60" s="35"/>
      <c r="C60" s="36"/>
      <c r="D60" s="14"/>
      <c r="E60" s="14"/>
      <c r="F60" s="14"/>
      <c r="G60" s="63"/>
    </row>
    <row r="61" spans="1:7" ht="12.75">
      <c r="A61" s="339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339"/>
      <c r="B62" s="65"/>
      <c r="C62" s="21"/>
      <c r="D62" s="23"/>
      <c r="E62" s="23"/>
      <c r="F62" s="23"/>
      <c r="G62" s="66"/>
    </row>
    <row r="63" spans="1:7" ht="12.75">
      <c r="A63" s="339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339"/>
      <c r="B64" s="82"/>
      <c r="C64" s="34"/>
      <c r="D64" s="83"/>
      <c r="E64" s="18"/>
      <c r="F64" s="18"/>
      <c r="G64" s="72"/>
    </row>
    <row r="65" spans="1:7" ht="16.5" thickBot="1" thickTop="1">
      <c r="A65" s="339"/>
      <c r="B65" s="431" t="s">
        <v>128</v>
      </c>
      <c r="C65" s="432"/>
      <c r="D65" s="432"/>
      <c r="E65" s="432"/>
      <c r="F65" s="433"/>
      <c r="G65" s="84">
        <f>+G15+G37+G56+G63</f>
        <v>0</v>
      </c>
    </row>
    <row r="66" spans="1:7" ht="13.5" thickTop="1">
      <c r="A66" s="339"/>
      <c r="B66" s="85"/>
      <c r="C66" s="85"/>
      <c r="D66" s="85"/>
      <c r="E66" s="85"/>
      <c r="F66" s="85"/>
      <c r="G66" s="85"/>
    </row>
    <row r="67" spans="1:7" ht="12.75">
      <c r="A67" s="339"/>
      <c r="B67" s="339"/>
      <c r="C67" s="339"/>
      <c r="D67" s="339"/>
      <c r="E67" s="339"/>
      <c r="F67" s="339"/>
      <c r="G67" s="339"/>
    </row>
    <row r="68" spans="1:7" ht="12.75">
      <c r="A68" s="339"/>
      <c r="B68" s="339"/>
      <c r="C68" s="339"/>
      <c r="D68" s="339"/>
      <c r="E68" s="339"/>
      <c r="F68" s="339"/>
      <c r="G68" s="339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85"/>
      <c r="C70" s="85"/>
      <c r="D70" s="85"/>
      <c r="E70" s="85"/>
      <c r="F70" s="85"/>
      <c r="G70" s="85"/>
    </row>
    <row r="71" spans="1:7" ht="12.75">
      <c r="A71" s="339"/>
      <c r="B71" s="324" t="s">
        <v>330</v>
      </c>
      <c r="C71" s="87"/>
      <c r="D71" s="88"/>
      <c r="E71" s="89"/>
      <c r="F71" s="89"/>
      <c r="G71" s="85"/>
    </row>
    <row r="72" spans="1:7" ht="3.75" customHeight="1">
      <c r="A72" s="339"/>
      <c r="B72" s="90"/>
      <c r="C72" s="91"/>
      <c r="D72" s="85"/>
      <c r="E72" s="89"/>
      <c r="F72" s="89"/>
      <c r="G72" s="85"/>
    </row>
    <row r="73" spans="1:7" ht="15.75" thickBot="1">
      <c r="A73" s="339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339"/>
      <c r="B74" s="18"/>
      <c r="C74" s="18"/>
      <c r="D74" s="18"/>
      <c r="E74" s="18"/>
      <c r="F74" s="18"/>
      <c r="G74" s="18"/>
    </row>
    <row r="75" spans="1:7" ht="13.5" thickTop="1">
      <c r="A75" s="339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339"/>
      <c r="B76" s="420"/>
      <c r="C76" s="421"/>
      <c r="D76" s="421"/>
      <c r="E76" s="421"/>
      <c r="F76" s="422"/>
      <c r="G76" s="424"/>
    </row>
    <row r="77" spans="1:7" ht="12.75">
      <c r="A77" s="339"/>
      <c r="B77" s="93"/>
      <c r="C77" s="94"/>
      <c r="D77" s="94"/>
      <c r="E77" s="94"/>
      <c r="F77" s="94"/>
      <c r="G77" s="95"/>
    </row>
    <row r="78" spans="1:7" ht="12.75">
      <c r="A78" s="339"/>
      <c r="B78" s="96" t="s">
        <v>132</v>
      </c>
      <c r="C78" s="97"/>
      <c r="D78" s="97"/>
      <c r="E78" s="97"/>
      <c r="F78" s="97"/>
      <c r="G78" s="98"/>
    </row>
    <row r="79" spans="1:7" ht="12.75">
      <c r="A79" s="339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39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39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39"/>
      <c r="B82" s="35"/>
      <c r="C82" s="100"/>
      <c r="D82" s="14"/>
      <c r="E82" s="14"/>
      <c r="F82" s="14"/>
      <c r="G82" s="101"/>
    </row>
    <row r="83" spans="1:7" ht="12.75">
      <c r="A83" s="339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39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39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39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39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39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39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39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39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39"/>
      <c r="B92" s="35"/>
      <c r="C92" s="100"/>
      <c r="D92" s="14"/>
      <c r="E92" s="14"/>
      <c r="F92" s="14"/>
      <c r="G92" s="101"/>
    </row>
    <row r="93" spans="1:7" ht="12.75">
      <c r="A93" s="339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39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39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39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39"/>
      <c r="B97" s="38">
        <v>7543</v>
      </c>
      <c r="C97" s="58" t="s">
        <v>276</v>
      </c>
      <c r="D97" s="18"/>
      <c r="E97" s="18"/>
      <c r="F97" s="31"/>
      <c r="G97" s="99"/>
    </row>
    <row r="98" spans="1:7" ht="12.75">
      <c r="A98" s="339"/>
      <c r="B98" s="38">
        <v>7548</v>
      </c>
      <c r="C98" s="58" t="s">
        <v>149</v>
      </c>
      <c r="D98" s="18"/>
      <c r="E98" s="18"/>
      <c r="F98" s="31"/>
      <c r="G98" s="99"/>
    </row>
    <row r="99" spans="1:7" ht="12.75">
      <c r="A99" s="339"/>
      <c r="B99" s="38">
        <v>758</v>
      </c>
      <c r="C99" s="58" t="s">
        <v>150</v>
      </c>
      <c r="D99" s="18"/>
      <c r="E99" s="18"/>
      <c r="F99" s="31"/>
      <c r="G99" s="99"/>
    </row>
    <row r="100" spans="1:7" ht="12.75">
      <c r="A100" s="339"/>
      <c r="B100" s="38">
        <v>772</v>
      </c>
      <c r="C100" s="58" t="s">
        <v>151</v>
      </c>
      <c r="D100" s="18"/>
      <c r="E100" s="18"/>
      <c r="F100" s="31"/>
      <c r="G100" s="99"/>
    </row>
    <row r="101" spans="1:7" ht="9" customHeight="1">
      <c r="A101" s="339"/>
      <c r="B101" s="65"/>
      <c r="C101" s="106"/>
      <c r="D101" s="23"/>
      <c r="E101" s="23"/>
      <c r="F101" s="23"/>
      <c r="G101" s="107"/>
    </row>
    <row r="102" spans="1:7" ht="12.75">
      <c r="A102" s="339"/>
      <c r="B102" s="108"/>
      <c r="C102" s="109"/>
      <c r="D102" s="110"/>
      <c r="E102" s="110"/>
      <c r="F102" s="111" t="s">
        <v>152</v>
      </c>
      <c r="G102" s="112">
        <f>SUM(G79:G100)</f>
        <v>0</v>
      </c>
    </row>
    <row r="103" spans="1:7" ht="12.75">
      <c r="A103" s="339"/>
      <c r="B103" s="38"/>
      <c r="C103" s="58"/>
      <c r="D103" s="18"/>
      <c r="E103" s="18"/>
      <c r="F103" s="18"/>
      <c r="G103" s="113"/>
    </row>
    <row r="104" spans="1:7" ht="12.75">
      <c r="A104" s="339"/>
      <c r="B104" s="114" t="s">
        <v>153</v>
      </c>
      <c r="C104" s="115"/>
      <c r="D104" s="115"/>
      <c r="E104" s="115"/>
      <c r="F104" s="115"/>
      <c r="G104" s="334"/>
    </row>
    <row r="105" spans="1:7" ht="12.75">
      <c r="A105" s="339"/>
      <c r="B105" s="117" t="s">
        <v>154</v>
      </c>
      <c r="C105" s="30" t="s">
        <v>205</v>
      </c>
      <c r="D105" s="18"/>
      <c r="E105" s="118"/>
      <c r="F105" s="18"/>
      <c r="G105" s="301"/>
    </row>
    <row r="106" spans="1:7" ht="12.75">
      <c r="A106" s="339"/>
      <c r="B106" s="117" t="s">
        <v>199</v>
      </c>
      <c r="C106" s="30" t="s">
        <v>210</v>
      </c>
      <c r="D106" s="18"/>
      <c r="E106" s="118"/>
      <c r="F106" s="18"/>
      <c r="G106" s="335"/>
    </row>
    <row r="107" spans="1:7" ht="12.75">
      <c r="A107" s="339"/>
      <c r="B107" s="117" t="s">
        <v>434</v>
      </c>
      <c r="C107" s="30" t="s">
        <v>327</v>
      </c>
      <c r="D107" s="18"/>
      <c r="E107" s="118"/>
      <c r="F107" s="18"/>
      <c r="G107" s="301"/>
    </row>
    <row r="108" spans="1:7" ht="9" customHeight="1">
      <c r="A108" s="339"/>
      <c r="B108" s="120"/>
      <c r="C108" s="21"/>
      <c r="D108" s="23"/>
      <c r="E108" s="121"/>
      <c r="F108" s="23"/>
      <c r="G108" s="66"/>
    </row>
    <row r="109" spans="1:7" ht="12.75">
      <c r="A109" s="339"/>
      <c r="B109" s="123"/>
      <c r="C109" s="124"/>
      <c r="D109" s="125"/>
      <c r="E109" s="125"/>
      <c r="F109" s="126" t="s">
        <v>293</v>
      </c>
      <c r="G109" s="302">
        <f>SUM(G105:G107)</f>
        <v>0</v>
      </c>
    </row>
    <row r="110" spans="1:7" ht="13.5" thickBot="1">
      <c r="A110" s="339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339"/>
      <c r="B111" s="131"/>
      <c r="C111" s="18"/>
      <c r="D111" s="18"/>
      <c r="E111" s="18"/>
      <c r="F111" s="18"/>
      <c r="G111" s="132"/>
    </row>
    <row r="112" spans="1:7" ht="13.5" thickBot="1">
      <c r="A112" s="339"/>
      <c r="B112" s="131"/>
      <c r="C112" s="18"/>
      <c r="D112" s="18"/>
      <c r="E112" s="18"/>
      <c r="F112" s="18"/>
      <c r="G112" s="133"/>
    </row>
    <row r="113" spans="1:7" ht="15" thickBot="1">
      <c r="A113" s="339"/>
      <c r="B113" s="131"/>
      <c r="C113" s="18"/>
      <c r="D113" s="134" t="s">
        <v>157</v>
      </c>
      <c r="E113" s="18"/>
      <c r="F113" s="18"/>
      <c r="G113" s="135">
        <f>G65-G102+G109</f>
        <v>0</v>
      </c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295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2:7" ht="13.5" thickTop="1">
      <c r="B121" s="148"/>
      <c r="C121" s="149"/>
      <c r="D121" s="149"/>
      <c r="E121" s="149"/>
      <c r="F121" s="149"/>
      <c r="G121" s="150"/>
    </row>
    <row r="122" spans="2:7" ht="12.75">
      <c r="B122" s="148"/>
      <c r="C122" s="151" t="s">
        <v>162</v>
      </c>
      <c r="D122" s="149"/>
      <c r="E122" s="149"/>
      <c r="F122" s="149"/>
      <c r="G122" s="152"/>
    </row>
    <row r="123" spans="2:7" ht="12.75">
      <c r="B123" s="153"/>
      <c r="C123" s="154"/>
      <c r="D123" s="154"/>
      <c r="E123" s="154"/>
      <c r="F123" s="154"/>
      <c r="G123" s="155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2.75">
      <c r="B126" s="156"/>
      <c r="C126" s="157"/>
      <c r="D126" s="157"/>
      <c r="E126" s="157"/>
      <c r="F126" s="157"/>
      <c r="G126" s="158"/>
    </row>
    <row r="127" spans="2:7" ht="12.75">
      <c r="B127" s="156"/>
      <c r="C127" s="157"/>
      <c r="D127" s="157"/>
      <c r="E127" s="157"/>
      <c r="F127" s="157"/>
      <c r="G127" s="158"/>
    </row>
    <row r="128" spans="2:7" ht="13.5" thickBot="1">
      <c r="B128" s="160"/>
      <c r="C128" s="161"/>
      <c r="D128" s="161"/>
      <c r="E128" s="161"/>
      <c r="F128" s="161"/>
      <c r="G128" s="162"/>
    </row>
    <row r="12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92" activePane="bottomLeft" state="frozen"/>
      <selection pane="topLeft" activeCell="A7" sqref="A7"/>
      <selection pane="bottomLeft" activeCell="B107" sqref="B107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325</v>
      </c>
      <c r="C1" s="13"/>
      <c r="D1" s="323" t="s">
        <v>326</v>
      </c>
      <c r="E1" s="292"/>
      <c r="F1" s="412">
        <f>+0!D9</f>
        <v>0</v>
      </c>
      <c r="G1" s="413"/>
    </row>
    <row r="2" spans="1:7" ht="9" customHeight="1" thickBot="1">
      <c r="A2" s="339"/>
      <c r="B2" s="17"/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39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39"/>
      <c r="B26" s="35"/>
      <c r="C26" s="36"/>
      <c r="D26" s="14"/>
      <c r="E26" s="14"/>
      <c r="F26" s="330"/>
      <c r="G26" s="63"/>
    </row>
    <row r="27" spans="1:7" ht="12.75">
      <c r="A27" s="339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39"/>
      <c r="B28" s="35"/>
      <c r="C28" s="36"/>
      <c r="D28" s="14"/>
      <c r="E28" s="14"/>
      <c r="F28" s="330"/>
      <c r="G28" s="63"/>
    </row>
    <row r="29" spans="1:7" ht="12.75">
      <c r="A29" s="339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39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39"/>
      <c r="B32" s="35"/>
      <c r="C32" s="36"/>
      <c r="D32" s="14"/>
      <c r="E32" s="14"/>
      <c r="F32" s="14"/>
      <c r="G32" s="63"/>
    </row>
    <row r="33" spans="1:7" ht="12.75">
      <c r="A33" s="339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39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39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39"/>
      <c r="B36" s="65"/>
      <c r="C36" s="106"/>
      <c r="D36" s="23"/>
      <c r="E36" s="23"/>
      <c r="F36" s="23"/>
      <c r="G36" s="66"/>
    </row>
    <row r="37" spans="1:7" ht="12.75">
      <c r="A37" s="339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39"/>
      <c r="B38" s="38"/>
      <c r="C38" s="58"/>
      <c r="D38" s="18"/>
      <c r="E38" s="18"/>
      <c r="F38" s="18"/>
      <c r="G38" s="72"/>
    </row>
    <row r="39" spans="1:7" ht="12.75">
      <c r="A39" s="339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39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39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ht="12.75">
      <c r="A45" s="339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39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39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39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39"/>
      <c r="B49" s="35"/>
      <c r="C49" s="36"/>
      <c r="D49" s="14"/>
      <c r="E49" s="14"/>
      <c r="F49" s="14"/>
      <c r="G49" s="63"/>
    </row>
    <row r="50" spans="1:7" ht="12.75">
      <c r="A50" s="339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339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39"/>
      <c r="B55" s="65"/>
      <c r="C55" s="21"/>
      <c r="D55" s="23"/>
      <c r="E55" s="23"/>
      <c r="F55" s="23"/>
      <c r="G55" s="66"/>
    </row>
    <row r="56" spans="1:7" ht="12.75">
      <c r="A56" s="339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39"/>
      <c r="B57" s="38"/>
      <c r="C57" s="30"/>
      <c r="D57" s="18"/>
      <c r="E57" s="18"/>
      <c r="F57" s="18"/>
      <c r="G57" s="72"/>
    </row>
    <row r="58" spans="1:7" ht="12.75">
      <c r="A58" s="339"/>
      <c r="B58" s="73" t="s">
        <v>122</v>
      </c>
      <c r="C58" s="74"/>
      <c r="D58" s="75"/>
      <c r="E58" s="75"/>
      <c r="F58" s="75"/>
      <c r="G58" s="76"/>
    </row>
    <row r="59" spans="1:7" ht="12.75">
      <c r="A59" s="339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9"/>
      <c r="B60" s="35"/>
      <c r="C60" s="36"/>
      <c r="D60" s="14"/>
      <c r="E60" s="14"/>
      <c r="F60" s="14"/>
      <c r="G60" s="63"/>
    </row>
    <row r="61" spans="1:7" ht="12.75">
      <c r="A61" s="339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339"/>
      <c r="B62" s="65"/>
      <c r="C62" s="21"/>
      <c r="D62" s="23"/>
      <c r="E62" s="23"/>
      <c r="F62" s="23"/>
      <c r="G62" s="66"/>
    </row>
    <row r="63" spans="1:7" ht="12.75">
      <c r="A63" s="339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339"/>
      <c r="B64" s="82"/>
      <c r="C64" s="34"/>
      <c r="D64" s="83"/>
      <c r="E64" s="18"/>
      <c r="F64" s="18"/>
      <c r="G64" s="72"/>
    </row>
    <row r="65" spans="1:7" ht="16.5" thickBot="1" thickTop="1">
      <c r="A65" s="339"/>
      <c r="B65" s="431" t="s">
        <v>128</v>
      </c>
      <c r="C65" s="432"/>
      <c r="D65" s="432"/>
      <c r="E65" s="432"/>
      <c r="F65" s="433"/>
      <c r="G65" s="84">
        <f>+G15+G37+G56+G63</f>
        <v>0</v>
      </c>
    </row>
    <row r="66" spans="1:7" ht="13.5" thickTop="1">
      <c r="A66" s="339"/>
      <c r="B66" s="85"/>
      <c r="C66" s="85"/>
      <c r="D66" s="85"/>
      <c r="E66" s="85"/>
      <c r="F66" s="85"/>
      <c r="G66" s="85"/>
    </row>
    <row r="67" spans="1:7" ht="12.75">
      <c r="A67" s="339"/>
      <c r="B67" s="339"/>
      <c r="C67" s="339"/>
      <c r="D67" s="339"/>
      <c r="E67" s="339"/>
      <c r="F67" s="339"/>
      <c r="G67" s="339"/>
    </row>
    <row r="68" spans="1:7" ht="12.75">
      <c r="A68" s="339"/>
      <c r="B68" s="339"/>
      <c r="C68" s="339"/>
      <c r="D68" s="339"/>
      <c r="E68" s="339"/>
      <c r="F68" s="339"/>
      <c r="G68" s="339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85"/>
      <c r="C70" s="85"/>
      <c r="D70" s="85"/>
      <c r="E70" s="85"/>
      <c r="F70" s="85"/>
      <c r="G70" s="85"/>
    </row>
    <row r="71" spans="1:7" ht="12.75">
      <c r="A71" s="339"/>
      <c r="B71" s="324" t="s">
        <v>328</v>
      </c>
      <c r="C71" s="87"/>
      <c r="D71" s="299"/>
      <c r="E71" s="89"/>
      <c r="F71" s="89"/>
      <c r="G71" s="85"/>
    </row>
    <row r="72" spans="1:7" ht="3.75" customHeight="1">
      <c r="A72" s="339"/>
      <c r="B72" s="90"/>
      <c r="C72" s="91"/>
      <c r="D72" s="85"/>
      <c r="E72" s="89"/>
      <c r="F72" s="89"/>
      <c r="G72" s="85"/>
    </row>
    <row r="73" spans="1:7" ht="15.75" thickBot="1">
      <c r="A73" s="339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339"/>
      <c r="B74" s="18"/>
      <c r="C74" s="18"/>
      <c r="D74" s="18"/>
      <c r="E74" s="18"/>
      <c r="F74" s="18"/>
      <c r="G74" s="18"/>
    </row>
    <row r="75" spans="1:7" ht="13.5" thickTop="1">
      <c r="A75" s="339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339"/>
      <c r="B76" s="420"/>
      <c r="C76" s="421"/>
      <c r="D76" s="421"/>
      <c r="E76" s="421"/>
      <c r="F76" s="422"/>
      <c r="G76" s="424"/>
    </row>
    <row r="77" spans="1:7" ht="12.75">
      <c r="A77" s="339"/>
      <c r="B77" s="93"/>
      <c r="C77" s="94"/>
      <c r="D77" s="94"/>
      <c r="E77" s="94"/>
      <c r="F77" s="94"/>
      <c r="G77" s="95"/>
    </row>
    <row r="78" spans="1:7" ht="12.75">
      <c r="A78" s="339"/>
      <c r="B78" s="96" t="s">
        <v>132</v>
      </c>
      <c r="C78" s="97"/>
      <c r="D78" s="97"/>
      <c r="E78" s="97"/>
      <c r="F78" s="97"/>
      <c r="G78" s="98"/>
    </row>
    <row r="79" spans="1:7" ht="12.75">
      <c r="A79" s="339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39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39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39"/>
      <c r="B82" s="35"/>
      <c r="C82" s="100"/>
      <c r="D82" s="14"/>
      <c r="E82" s="14"/>
      <c r="F82" s="14"/>
      <c r="G82" s="101"/>
    </row>
    <row r="83" spans="1:7" ht="12.75">
      <c r="A83" s="339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39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39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39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39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39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39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39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39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39"/>
      <c r="B92" s="35"/>
      <c r="C92" s="100"/>
      <c r="D92" s="14"/>
      <c r="E92" s="14"/>
      <c r="F92" s="14"/>
      <c r="G92" s="101"/>
    </row>
    <row r="93" spans="1:7" ht="12.75">
      <c r="A93" s="339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39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39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39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39"/>
      <c r="B97" s="38">
        <v>7543</v>
      </c>
      <c r="C97" s="58" t="s">
        <v>461</v>
      </c>
      <c r="D97" s="18"/>
      <c r="E97" s="18"/>
      <c r="F97" s="31"/>
      <c r="G97" s="99"/>
    </row>
    <row r="98" spans="1:7" ht="12.75">
      <c r="A98" s="339"/>
      <c r="B98" s="38">
        <v>7548</v>
      </c>
      <c r="C98" s="58" t="s">
        <v>149</v>
      </c>
      <c r="D98" s="18"/>
      <c r="E98" s="18"/>
      <c r="F98" s="31"/>
      <c r="G98" s="99"/>
    </row>
    <row r="99" spans="1:7" ht="12.75">
      <c r="A99" s="339"/>
      <c r="B99" s="38">
        <v>758</v>
      </c>
      <c r="C99" s="58" t="s">
        <v>150</v>
      </c>
      <c r="D99" s="18"/>
      <c r="E99" s="18"/>
      <c r="F99" s="31"/>
      <c r="G99" s="99"/>
    </row>
    <row r="100" spans="1:7" ht="12.75">
      <c r="A100" s="339"/>
      <c r="B100" s="38">
        <v>772</v>
      </c>
      <c r="C100" s="58" t="s">
        <v>151</v>
      </c>
      <c r="D100" s="18"/>
      <c r="E100" s="18"/>
      <c r="F100" s="31"/>
      <c r="G100" s="99"/>
    </row>
    <row r="101" spans="1:7" ht="9" customHeight="1">
      <c r="A101" s="339"/>
      <c r="B101" s="65"/>
      <c r="C101" s="106"/>
      <c r="D101" s="23"/>
      <c r="E101" s="23"/>
      <c r="F101" s="23"/>
      <c r="G101" s="107"/>
    </row>
    <row r="102" spans="1:7" ht="12.75">
      <c r="A102" s="339"/>
      <c r="B102" s="108"/>
      <c r="C102" s="109"/>
      <c r="D102" s="110"/>
      <c r="E102" s="110"/>
      <c r="F102" s="111" t="s">
        <v>152</v>
      </c>
      <c r="G102" s="112">
        <f>SUM(G79:G100)</f>
        <v>0</v>
      </c>
    </row>
    <row r="103" spans="1:7" ht="12.75">
      <c r="A103" s="339"/>
      <c r="B103" s="38"/>
      <c r="C103" s="58"/>
      <c r="D103" s="18"/>
      <c r="E103" s="18"/>
      <c r="F103" s="18"/>
      <c r="G103" s="113"/>
    </row>
    <row r="104" spans="1:7" ht="12.75">
      <c r="A104" s="339"/>
      <c r="B104" s="114" t="s">
        <v>153</v>
      </c>
      <c r="C104" s="115"/>
      <c r="D104" s="115"/>
      <c r="E104" s="115"/>
      <c r="F104" s="115"/>
      <c r="G104" s="334"/>
    </row>
    <row r="105" spans="1:7" ht="12.75">
      <c r="A105" s="339"/>
      <c r="B105" s="117" t="s">
        <v>154</v>
      </c>
      <c r="C105" s="30" t="s">
        <v>205</v>
      </c>
      <c r="D105" s="18"/>
      <c r="E105" s="118"/>
      <c r="F105" s="18"/>
      <c r="G105" s="301"/>
    </row>
    <row r="106" spans="1:7" ht="12.75">
      <c r="A106" s="339"/>
      <c r="B106" s="117" t="s">
        <v>199</v>
      </c>
      <c r="C106" s="30" t="s">
        <v>210</v>
      </c>
      <c r="D106" s="18"/>
      <c r="E106" s="118"/>
      <c r="F106" s="18"/>
      <c r="G106" s="335"/>
    </row>
    <row r="107" spans="1:7" ht="12.75">
      <c r="A107" s="339"/>
      <c r="B107" s="117" t="s">
        <v>434</v>
      </c>
      <c r="C107" s="30" t="s">
        <v>327</v>
      </c>
      <c r="D107" s="18"/>
      <c r="E107" s="118"/>
      <c r="F107" s="18"/>
      <c r="G107" s="301"/>
    </row>
    <row r="108" spans="1:7" ht="9" customHeight="1">
      <c r="A108" s="339"/>
      <c r="B108" s="120"/>
      <c r="C108" s="21"/>
      <c r="D108" s="23"/>
      <c r="E108" s="121"/>
      <c r="F108" s="23"/>
      <c r="G108" s="66"/>
    </row>
    <row r="109" spans="1:7" ht="12.75">
      <c r="A109" s="339"/>
      <c r="B109" s="123"/>
      <c r="C109" s="124"/>
      <c r="D109" s="125"/>
      <c r="E109" s="125"/>
      <c r="F109" s="126" t="s">
        <v>293</v>
      </c>
      <c r="G109" s="302">
        <f>SUM(G105:G107)</f>
        <v>0</v>
      </c>
    </row>
    <row r="110" spans="1:7" ht="13.5" thickBot="1">
      <c r="A110" s="339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339"/>
      <c r="B111" s="131"/>
      <c r="C111" s="18"/>
      <c r="D111" s="18"/>
      <c r="E111" s="18"/>
      <c r="F111" s="18"/>
      <c r="G111" s="132"/>
    </row>
    <row r="112" spans="1:7" ht="13.5" thickBot="1">
      <c r="A112" s="339"/>
      <c r="B112" s="131"/>
      <c r="C112" s="18"/>
      <c r="D112" s="18"/>
      <c r="E112" s="18"/>
      <c r="F112" s="18"/>
      <c r="G112" s="133"/>
    </row>
    <row r="113" spans="1:7" ht="15" thickBot="1">
      <c r="A113" s="339"/>
      <c r="B113" s="131"/>
      <c r="C113" s="18"/>
      <c r="D113" s="134" t="s">
        <v>157</v>
      </c>
      <c r="E113" s="18"/>
      <c r="F113" s="18"/>
      <c r="G113" s="135">
        <f>G65-G102+G109</f>
        <v>0</v>
      </c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295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2:7" ht="13.5" thickTop="1">
      <c r="B121" s="148"/>
      <c r="C121" s="149"/>
      <c r="D121" s="149"/>
      <c r="E121" s="149"/>
      <c r="F121" s="149"/>
      <c r="G121" s="150"/>
    </row>
    <row r="122" spans="2:7" ht="12.75">
      <c r="B122" s="148"/>
      <c r="C122" s="151" t="s">
        <v>162</v>
      </c>
      <c r="D122" s="149"/>
      <c r="E122" s="149"/>
      <c r="F122" s="149"/>
      <c r="G122" s="152"/>
    </row>
    <row r="123" spans="2:7" ht="12.75">
      <c r="B123" s="153"/>
      <c r="C123" s="154"/>
      <c r="D123" s="154"/>
      <c r="E123" s="154"/>
      <c r="F123" s="154"/>
      <c r="G123" s="155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2.75">
      <c r="B126" s="156"/>
      <c r="C126" s="157"/>
      <c r="D126" s="157"/>
      <c r="E126" s="157"/>
      <c r="F126" s="157"/>
      <c r="G126" s="158"/>
    </row>
    <row r="127" spans="2:7" ht="12.75">
      <c r="B127" s="156"/>
      <c r="C127" s="157"/>
      <c r="D127" s="157"/>
      <c r="E127" s="157"/>
      <c r="F127" s="157"/>
      <c r="G127" s="158"/>
    </row>
    <row r="128" spans="2:7" ht="13.5" thickBot="1">
      <c r="B128" s="160"/>
      <c r="C128" s="161"/>
      <c r="D128" s="161"/>
      <c r="E128" s="161"/>
      <c r="F128" s="161"/>
      <c r="G128" s="162"/>
    </row>
    <row r="12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29"/>
  <sheetViews>
    <sheetView showGridLines="0" workbookViewId="0" topLeftCell="A1">
      <pane ySplit="6" topLeftCell="BM77" activePane="bottomLeft" state="frozen"/>
      <selection pane="topLeft" activeCell="A1" sqref="A1"/>
      <selection pane="bottomLeft" activeCell="I108" sqref="I108"/>
    </sheetView>
  </sheetViews>
  <sheetFormatPr defaultColWidth="11.421875" defaultRowHeight="12.75"/>
  <cols>
    <col min="1" max="1" width="15.7109375" style="364" customWidth="1"/>
    <col min="2" max="2" width="7.7109375" style="364" customWidth="1"/>
    <col min="3" max="3" width="8.7109375" style="364" customWidth="1"/>
    <col min="4" max="5" width="18.7109375" style="364" customWidth="1"/>
    <col min="6" max="6" width="25.7109375" style="364" customWidth="1"/>
    <col min="7" max="7" width="19.00390625" style="364" customWidth="1"/>
    <col min="8" max="8" width="5.7109375" style="364" customWidth="1"/>
    <col min="9" max="16384" width="11.421875" style="364" customWidth="1"/>
  </cols>
  <sheetData>
    <row r="1" spans="1:7" ht="12.75">
      <c r="A1" s="360" t="s">
        <v>445</v>
      </c>
      <c r="B1" s="361"/>
      <c r="C1" s="362"/>
      <c r="E1" s="373" t="s">
        <v>66</v>
      </c>
      <c r="F1" s="412">
        <f>+0!D9</f>
        <v>0</v>
      </c>
      <c r="G1" s="413"/>
    </row>
    <row r="2" spans="1:7" ht="12.75">
      <c r="A2" s="351" t="s">
        <v>439</v>
      </c>
      <c r="B2" s="365"/>
      <c r="C2" s="366">
        <f>IF(AND('932.43'!G118&gt;0,'932.4 hors 932.43'!G118&gt;0),2,IF(AND('932.43'!G118=0,'932.4 hors 932.43'!G118=0),0,1))</f>
        <v>0</v>
      </c>
      <c r="D2" s="366"/>
      <c r="E2" s="365"/>
      <c r="F2" s="365"/>
      <c r="G2" s="367"/>
    </row>
    <row r="3" spans="1:7" ht="15.75" thickBot="1">
      <c r="A3" s="339"/>
      <c r="B3" s="414" t="s">
        <v>67</v>
      </c>
      <c r="C3" s="415"/>
      <c r="D3" s="415"/>
      <c r="E3" s="415"/>
      <c r="F3" s="415"/>
      <c r="G3" s="416"/>
    </row>
    <row r="4" spans="1:7" ht="3.75" customHeight="1" thickBot="1">
      <c r="A4" s="339"/>
      <c r="B4" s="18"/>
      <c r="C4" s="18"/>
      <c r="D4" s="18"/>
      <c r="E4" s="18"/>
      <c r="F4" s="18"/>
      <c r="G4" s="18"/>
    </row>
    <row r="5" spans="1:7" ht="13.5" thickTop="1">
      <c r="A5" s="339"/>
      <c r="B5" s="417" t="s">
        <v>68</v>
      </c>
      <c r="C5" s="418"/>
      <c r="D5" s="418"/>
      <c r="E5" s="418"/>
      <c r="F5" s="419"/>
      <c r="G5" s="423" t="s">
        <v>69</v>
      </c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55">
        <f>'932.43'!G9+'932.4 hors 932.43'!G9</f>
        <v>0</v>
      </c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55">
        <f>'932.43'!G10+'932.4 hors 932.43'!G10</f>
        <v>0</v>
      </c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55">
        <f>'932.43'!G11+'932.4 hors 932.43'!G11</f>
        <v>0</v>
      </c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55">
        <f>'932.43'!G13+'932.4 hors 932.43'!G13</f>
        <v>0</v>
      </c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55">
        <f>'932.43'!G18+'932.4 hors 932.43'!G18</f>
        <v>0</v>
      </c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55">
        <f>'932.43'!G20+'932.4 hors 932.43'!G20</f>
        <v>0</v>
      </c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55">
        <f>'932.43'!G21+'932.4 hors 932.43'!G21</f>
        <v>0</v>
      </c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55">
        <f>'932.43'!G22+'932.4 hors 932.43'!G22</f>
        <v>0</v>
      </c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55">
        <f>'932.43'!G23+'932.4 hors 932.43'!G23</f>
        <v>0</v>
      </c>
    </row>
    <row r="24" spans="1:7" ht="12.75">
      <c r="A24" s="339"/>
      <c r="B24" s="38">
        <v>60227</v>
      </c>
      <c r="C24" s="30" t="s">
        <v>260</v>
      </c>
      <c r="D24" s="18"/>
      <c r="E24" s="18"/>
      <c r="F24" s="52"/>
      <c r="G24" s="355">
        <f>'932.43'!G24+'932.4 hors 932.43'!G24</f>
        <v>0</v>
      </c>
    </row>
    <row r="25" spans="1:7" ht="12.75">
      <c r="A25" s="339"/>
      <c r="B25" s="38">
        <v>60228</v>
      </c>
      <c r="C25" s="30" t="s">
        <v>261</v>
      </c>
      <c r="D25" s="18"/>
      <c r="E25" s="18"/>
      <c r="F25" s="52"/>
      <c r="G25" s="355">
        <f>'932.43'!G25+'932.4 hors 932.43'!G25</f>
        <v>0</v>
      </c>
    </row>
    <row r="26" spans="1:7" ht="4.5" customHeight="1">
      <c r="A26" s="339"/>
      <c r="B26" s="35"/>
      <c r="C26" s="36"/>
      <c r="D26" s="14"/>
      <c r="E26" s="14"/>
      <c r="F26" s="330"/>
      <c r="G26" s="63"/>
    </row>
    <row r="27" spans="1:7" ht="12.75">
      <c r="A27" s="339"/>
      <c r="B27" s="38">
        <v>6066</v>
      </c>
      <c r="C27" s="30" t="s">
        <v>269</v>
      </c>
      <c r="D27" s="18"/>
      <c r="E27" s="18"/>
      <c r="F27" s="31"/>
      <c r="G27" s="355">
        <f>'932.43'!G27+'932.4 hors 932.43'!G27</f>
        <v>0</v>
      </c>
    </row>
    <row r="28" spans="1:7" ht="4.5" customHeight="1">
      <c r="A28" s="339"/>
      <c r="B28" s="35"/>
      <c r="C28" s="36"/>
      <c r="D28" s="14"/>
      <c r="E28" s="14"/>
      <c r="F28" s="330"/>
      <c r="G28" s="63"/>
    </row>
    <row r="29" spans="1:7" ht="12.75">
      <c r="A29" s="339"/>
      <c r="B29" s="38">
        <v>6071</v>
      </c>
      <c r="C29" s="30" t="s">
        <v>268</v>
      </c>
      <c r="D29" s="18"/>
      <c r="E29" s="18"/>
      <c r="F29" s="31"/>
      <c r="G29" s="355">
        <f>'932.43'!G29+'932.4 hors 932.43'!G29</f>
        <v>0</v>
      </c>
    </row>
    <row r="30" spans="1:7" ht="4.5" customHeight="1">
      <c r="A30" s="339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55">
        <f>'932.43'!G31+'932.4 hors 932.43'!G31</f>
        <v>0</v>
      </c>
    </row>
    <row r="32" spans="1:7" ht="4.5" customHeight="1">
      <c r="A32" s="339"/>
      <c r="B32" s="35"/>
      <c r="C32" s="36"/>
      <c r="D32" s="14"/>
      <c r="E32" s="14"/>
      <c r="F32" s="14"/>
      <c r="G32" s="63"/>
    </row>
    <row r="33" spans="1:7" ht="12.75">
      <c r="A33" s="339"/>
      <c r="B33" s="38">
        <v>613151</v>
      </c>
      <c r="C33" s="58" t="s">
        <v>222</v>
      </c>
      <c r="D33" s="18"/>
      <c r="E33" s="18"/>
      <c r="F33" s="31"/>
      <c r="G33" s="355">
        <f>'932.43'!G33+'932.4 hors 932.43'!G33</f>
        <v>0</v>
      </c>
    </row>
    <row r="34" spans="1:7" ht="12.75">
      <c r="A34" s="339"/>
      <c r="B34" s="38">
        <v>613152</v>
      </c>
      <c r="C34" s="58" t="s">
        <v>223</v>
      </c>
      <c r="D34" s="18"/>
      <c r="E34" s="18"/>
      <c r="F34" s="31"/>
      <c r="G34" s="355">
        <f>'932.43'!G34+'932.4 hors 932.43'!G34</f>
        <v>0</v>
      </c>
    </row>
    <row r="35" spans="1:7" ht="12.75">
      <c r="A35" s="339"/>
      <c r="B35" s="38">
        <v>613158</v>
      </c>
      <c r="C35" s="58" t="s">
        <v>224</v>
      </c>
      <c r="D35" s="18"/>
      <c r="E35" s="18"/>
      <c r="F35" s="31"/>
      <c r="G35" s="355">
        <f>'932.43'!G35+'932.4 hors 932.43'!G35</f>
        <v>0</v>
      </c>
    </row>
    <row r="36" spans="1:7" ht="9" customHeight="1">
      <c r="A36" s="339"/>
      <c r="B36" s="65"/>
      <c r="C36" s="106"/>
      <c r="D36" s="23"/>
      <c r="E36" s="23"/>
      <c r="F36" s="23"/>
      <c r="G36" s="66"/>
    </row>
    <row r="37" spans="1:7" ht="12.75">
      <c r="A37" s="339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39"/>
      <c r="B38" s="38"/>
      <c r="C38" s="58"/>
      <c r="D38" s="18"/>
      <c r="E38" s="18"/>
      <c r="F38" s="18"/>
      <c r="G38" s="72"/>
    </row>
    <row r="39" spans="1:7" ht="12.75">
      <c r="A39" s="339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55">
        <f>'932.43'!G40+'932.4 hors 932.43'!G40</f>
        <v>0</v>
      </c>
    </row>
    <row r="41" spans="1:7" ht="12.75">
      <c r="A41" s="339"/>
      <c r="B41" s="38">
        <v>602664</v>
      </c>
      <c r="C41" s="30" t="s">
        <v>262</v>
      </c>
      <c r="D41" s="18"/>
      <c r="E41" s="18"/>
      <c r="F41" s="31"/>
      <c r="G41" s="355">
        <f>'932.43'!G41+'932.4 hors 932.43'!G41</f>
        <v>0</v>
      </c>
    </row>
    <row r="42" spans="1:7" ht="4.5" customHeight="1">
      <c r="A42" s="339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355">
        <f>'932.43'!G43+'932.4 hors 932.43'!G43</f>
        <v>0</v>
      </c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ht="12.75">
      <c r="A45" s="339"/>
      <c r="B45" s="38">
        <v>61221</v>
      </c>
      <c r="C45" s="30" t="s">
        <v>201</v>
      </c>
      <c r="D45" s="18"/>
      <c r="E45" s="18"/>
      <c r="F45" s="31"/>
      <c r="G45" s="355">
        <f>'932.43'!G45+'932.4 hors 932.43'!G45</f>
        <v>0</v>
      </c>
    </row>
    <row r="46" spans="1:7" ht="12.75">
      <c r="A46" s="339"/>
      <c r="B46" s="38">
        <v>61222</v>
      </c>
      <c r="C46" s="30" t="s">
        <v>202</v>
      </c>
      <c r="D46" s="18"/>
      <c r="E46" s="18"/>
      <c r="F46" s="31"/>
      <c r="G46" s="355">
        <f>'932.43'!G46+'932.4 hors 932.43'!G46</f>
        <v>0</v>
      </c>
    </row>
    <row r="47" spans="1:7" ht="12.75">
      <c r="A47" s="339"/>
      <c r="B47" s="38">
        <v>61223</v>
      </c>
      <c r="C47" s="30" t="s">
        <v>203</v>
      </c>
      <c r="D47" s="18"/>
      <c r="E47" s="18"/>
      <c r="F47" s="31"/>
      <c r="G47" s="355">
        <f>'932.43'!G47+'932.4 hors 932.43'!G47</f>
        <v>0</v>
      </c>
    </row>
    <row r="48" spans="1:7" ht="12.75">
      <c r="A48" s="339"/>
      <c r="B48" s="38">
        <v>61231</v>
      </c>
      <c r="C48" s="30" t="s">
        <v>94</v>
      </c>
      <c r="D48" s="18"/>
      <c r="E48" s="18"/>
      <c r="F48" s="31"/>
      <c r="G48" s="355">
        <f>'932.43'!G48+'932.4 hors 932.43'!G48</f>
        <v>0</v>
      </c>
    </row>
    <row r="49" spans="1:7" ht="4.5" customHeight="1">
      <c r="A49" s="339"/>
      <c r="B49" s="35"/>
      <c r="C49" s="36"/>
      <c r="D49" s="14"/>
      <c r="E49" s="14"/>
      <c r="F49" s="14"/>
      <c r="G49" s="63"/>
    </row>
    <row r="50" spans="1:7" ht="12.75">
      <c r="A50" s="339"/>
      <c r="B50" s="38">
        <v>6223</v>
      </c>
      <c r="C50" s="30" t="s">
        <v>107</v>
      </c>
      <c r="D50" s="18"/>
      <c r="E50" s="18"/>
      <c r="F50" s="31"/>
      <c r="G50" s="355">
        <f>'932.43'!G50+'932.4 hors 932.43'!G50</f>
        <v>0</v>
      </c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355">
        <f>'932.43'!G52+'932.4 hors 932.43'!G52</f>
        <v>0</v>
      </c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339"/>
      <c r="B54" s="38">
        <v>6522</v>
      </c>
      <c r="C54" s="30" t="s">
        <v>302</v>
      </c>
      <c r="D54" s="18"/>
      <c r="E54" s="18"/>
      <c r="F54" s="31"/>
      <c r="G54" s="355">
        <f>'932.43'!G54+'932.4 hors 932.43'!G54</f>
        <v>0</v>
      </c>
    </row>
    <row r="55" spans="1:7" ht="9" customHeight="1">
      <c r="A55" s="339"/>
      <c r="B55" s="65"/>
      <c r="C55" s="21"/>
      <c r="D55" s="23"/>
      <c r="E55" s="23"/>
      <c r="F55" s="23"/>
      <c r="G55" s="66"/>
    </row>
    <row r="56" spans="1:7" ht="12.75">
      <c r="A56" s="339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39"/>
      <c r="B57" s="38"/>
      <c r="C57" s="30"/>
      <c r="D57" s="18"/>
      <c r="E57" s="18"/>
      <c r="F57" s="18"/>
      <c r="G57" s="72"/>
    </row>
    <row r="58" spans="1:7" ht="12.75">
      <c r="A58" s="339"/>
      <c r="B58" s="73" t="s">
        <v>122</v>
      </c>
      <c r="C58" s="74"/>
      <c r="D58" s="75"/>
      <c r="E58" s="75"/>
      <c r="F58" s="75"/>
      <c r="G58" s="76"/>
    </row>
    <row r="59" spans="1:7" ht="12.75">
      <c r="A59" s="339"/>
      <c r="B59" s="38">
        <v>6722</v>
      </c>
      <c r="C59" s="331" t="s">
        <v>263</v>
      </c>
      <c r="D59" s="18"/>
      <c r="E59" s="18"/>
      <c r="F59" s="31"/>
      <c r="G59" s="355">
        <f>'932.43'!G59+'932.4 hors 932.43'!G59</f>
        <v>0</v>
      </c>
    </row>
    <row r="60" spans="1:7" ht="4.5" customHeight="1">
      <c r="A60" s="339"/>
      <c r="B60" s="35"/>
      <c r="C60" s="36"/>
      <c r="D60" s="14"/>
      <c r="E60" s="14"/>
      <c r="F60" s="14"/>
      <c r="G60" s="63"/>
    </row>
    <row r="61" spans="1:7" ht="12.75">
      <c r="A61" s="339"/>
      <c r="B61" s="38">
        <v>6811251</v>
      </c>
      <c r="C61" s="30" t="s">
        <v>264</v>
      </c>
      <c r="D61" s="18"/>
      <c r="E61" s="18"/>
      <c r="F61" s="31"/>
      <c r="G61" s="355">
        <f>'932.43'!G61+'932.4 hors 932.43'!G61</f>
        <v>0</v>
      </c>
    </row>
    <row r="62" spans="1:7" ht="9" customHeight="1">
      <c r="A62" s="339"/>
      <c r="B62" s="65"/>
      <c r="C62" s="21"/>
      <c r="D62" s="23"/>
      <c r="E62" s="23"/>
      <c r="F62" s="23"/>
      <c r="G62" s="66"/>
    </row>
    <row r="63" spans="1:7" ht="12.75">
      <c r="A63" s="339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339"/>
      <c r="B64" s="82"/>
      <c r="C64" s="34"/>
      <c r="D64" s="83"/>
      <c r="E64" s="18"/>
      <c r="F64" s="18"/>
      <c r="G64" s="72"/>
    </row>
    <row r="65" spans="1:7" ht="16.5" thickBot="1" thickTop="1">
      <c r="A65" s="339"/>
      <c r="B65" s="431" t="s">
        <v>128</v>
      </c>
      <c r="C65" s="432"/>
      <c r="D65" s="432"/>
      <c r="E65" s="432"/>
      <c r="F65" s="433"/>
      <c r="G65" s="84">
        <f>G15+G37+G56+G63</f>
        <v>0</v>
      </c>
    </row>
    <row r="66" spans="1:7" ht="13.5" thickTop="1">
      <c r="A66" s="339"/>
      <c r="B66" s="85"/>
      <c r="C66" s="85"/>
      <c r="D66" s="85"/>
      <c r="E66" s="85"/>
      <c r="F66" s="85"/>
      <c r="G66" s="85"/>
    </row>
    <row r="67" spans="1:7" ht="12.75">
      <c r="A67" s="339"/>
      <c r="B67" s="339"/>
      <c r="C67" s="339"/>
      <c r="D67" s="339"/>
      <c r="E67" s="339"/>
      <c r="F67" s="339"/>
      <c r="G67" s="339"/>
    </row>
    <row r="68" spans="1:7" ht="12.75">
      <c r="A68" s="339"/>
      <c r="B68" s="339"/>
      <c r="C68" s="339"/>
      <c r="D68" s="339"/>
      <c r="E68" s="339"/>
      <c r="F68" s="339"/>
      <c r="G68" s="339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85"/>
      <c r="C70" s="85"/>
      <c r="D70" s="85"/>
      <c r="E70" s="85"/>
      <c r="F70" s="85"/>
      <c r="G70" s="85"/>
    </row>
    <row r="71" spans="1:7" ht="12.75">
      <c r="A71" s="339"/>
      <c r="B71" s="324" t="s">
        <v>445</v>
      </c>
      <c r="C71" s="87"/>
      <c r="D71" s="299"/>
      <c r="E71" s="89"/>
      <c r="F71" s="89"/>
      <c r="G71" s="85"/>
    </row>
    <row r="72" spans="1:7" ht="3.75" customHeight="1">
      <c r="A72" s="339"/>
      <c r="B72" s="90"/>
      <c r="C72" s="91"/>
      <c r="D72" s="85"/>
      <c r="E72" s="89"/>
      <c r="F72" s="89"/>
      <c r="G72" s="85"/>
    </row>
    <row r="73" spans="1:7" ht="15.75" thickBot="1">
      <c r="A73" s="339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339"/>
      <c r="B74" s="18"/>
      <c r="C74" s="18"/>
      <c r="D74" s="18"/>
      <c r="E74" s="18"/>
      <c r="F74" s="18"/>
      <c r="G74" s="18"/>
    </row>
    <row r="75" spans="1:7" ht="13.5" thickTop="1">
      <c r="A75" s="339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339"/>
      <c r="B76" s="420"/>
      <c r="C76" s="421"/>
      <c r="D76" s="421"/>
      <c r="E76" s="421"/>
      <c r="F76" s="422"/>
      <c r="G76" s="424"/>
    </row>
    <row r="77" spans="1:7" ht="12.75">
      <c r="A77" s="339"/>
      <c r="B77" s="93"/>
      <c r="C77" s="94"/>
      <c r="D77" s="94"/>
      <c r="E77" s="94"/>
      <c r="F77" s="94"/>
      <c r="G77" s="95"/>
    </row>
    <row r="78" spans="1:7" ht="12.75">
      <c r="A78" s="339"/>
      <c r="B78" s="96" t="s">
        <v>132</v>
      </c>
      <c r="C78" s="97"/>
      <c r="D78" s="97"/>
      <c r="E78" s="97"/>
      <c r="F78" s="97"/>
      <c r="G78" s="98"/>
    </row>
    <row r="79" spans="1:7" ht="12.75">
      <c r="A79" s="339"/>
      <c r="B79" s="38">
        <v>609</v>
      </c>
      <c r="C79" s="58" t="s">
        <v>133</v>
      </c>
      <c r="D79" s="18"/>
      <c r="E79" s="18"/>
      <c r="F79" s="31"/>
      <c r="G79" s="355">
        <f>'932.43'!G79+'932.4 hors 932.43'!G79</f>
        <v>0</v>
      </c>
    </row>
    <row r="80" spans="1:7" ht="12.75">
      <c r="A80" s="339"/>
      <c r="B80" s="38">
        <v>619</v>
      </c>
      <c r="C80" s="58" t="s">
        <v>134</v>
      </c>
      <c r="D80" s="18"/>
      <c r="E80" s="18"/>
      <c r="F80" s="31"/>
      <c r="G80" s="355">
        <f>'932.43'!G80+'932.4 hors 932.43'!G80</f>
        <v>0</v>
      </c>
    </row>
    <row r="81" spans="1:7" ht="12.75">
      <c r="A81" s="339"/>
      <c r="B81" s="38">
        <v>629</v>
      </c>
      <c r="C81" s="58" t="s">
        <v>135</v>
      </c>
      <c r="D81" s="18"/>
      <c r="E81" s="18"/>
      <c r="F81" s="31"/>
      <c r="G81" s="355">
        <f>'932.43'!G81+'932.4 hors 932.43'!G81</f>
        <v>0</v>
      </c>
    </row>
    <row r="82" spans="1:7" ht="4.5" customHeight="1">
      <c r="A82" s="339"/>
      <c r="B82" s="35"/>
      <c r="C82" s="100"/>
      <c r="D82" s="14"/>
      <c r="E82" s="14"/>
      <c r="F82" s="14"/>
      <c r="G82" s="101"/>
    </row>
    <row r="83" spans="1:7" ht="12.75">
      <c r="A83" s="339"/>
      <c r="B83" s="38">
        <v>6319</v>
      </c>
      <c r="C83" s="58" t="s">
        <v>136</v>
      </c>
      <c r="D83" s="18"/>
      <c r="E83" s="18"/>
      <c r="F83" s="31"/>
      <c r="G83" s="355">
        <f>'932.43'!G83+'932.4 hors 932.43'!G83</f>
        <v>0</v>
      </c>
    </row>
    <row r="84" spans="1:7" ht="12.75">
      <c r="A84" s="339"/>
      <c r="B84" s="38">
        <v>6339</v>
      </c>
      <c r="C84" s="58" t="s">
        <v>137</v>
      </c>
      <c r="D84" s="18"/>
      <c r="E84" s="18"/>
      <c r="F84" s="31"/>
      <c r="G84" s="355">
        <f>'932.43'!G84+'932.4 hors 932.43'!G84</f>
        <v>0</v>
      </c>
    </row>
    <row r="85" spans="1:7" ht="12.75">
      <c r="A85" s="339"/>
      <c r="B85" s="38">
        <v>6419</v>
      </c>
      <c r="C85" s="58" t="s">
        <v>138</v>
      </c>
      <c r="D85" s="18"/>
      <c r="E85" s="18"/>
      <c r="F85" s="31"/>
      <c r="G85" s="355">
        <f>'932.43'!G85+'932.4 hors 932.43'!G85</f>
        <v>0</v>
      </c>
    </row>
    <row r="86" spans="1:7" ht="12.75">
      <c r="A86" s="339"/>
      <c r="B86" s="38">
        <v>6429</v>
      </c>
      <c r="C86" s="58" t="s">
        <v>139</v>
      </c>
      <c r="D86" s="18"/>
      <c r="E86" s="18"/>
      <c r="F86" s="31"/>
      <c r="G86" s="355">
        <f>'932.43'!G86+'932.4 hors 932.43'!G86</f>
        <v>0</v>
      </c>
    </row>
    <row r="87" spans="1:7" ht="12.75">
      <c r="A87" s="339"/>
      <c r="B87" s="38">
        <v>64519</v>
      </c>
      <c r="C87" s="58" t="s">
        <v>140</v>
      </c>
      <c r="D87" s="18"/>
      <c r="E87" s="18"/>
      <c r="F87" s="31"/>
      <c r="G87" s="355">
        <f>'932.43'!G87+'932.4 hors 932.43'!G87</f>
        <v>0</v>
      </c>
    </row>
    <row r="88" spans="1:7" ht="12.75">
      <c r="A88" s="339"/>
      <c r="B88" s="38">
        <v>64529</v>
      </c>
      <c r="C88" s="58" t="s">
        <v>141</v>
      </c>
      <c r="D88" s="18"/>
      <c r="E88" s="18"/>
      <c r="F88" s="31"/>
      <c r="G88" s="355">
        <f>'932.43'!G88+'932.4 hors 932.43'!G88</f>
        <v>0</v>
      </c>
    </row>
    <row r="89" spans="1:7" ht="12.75">
      <c r="A89" s="339"/>
      <c r="B89" s="38">
        <v>64719</v>
      </c>
      <c r="C89" s="58" t="s">
        <v>142</v>
      </c>
      <c r="D89" s="18"/>
      <c r="E89" s="18"/>
      <c r="F89" s="31"/>
      <c r="G89" s="355">
        <f>'932.43'!G89+'932.4 hors 932.43'!G89</f>
        <v>0</v>
      </c>
    </row>
    <row r="90" spans="1:7" ht="12.75">
      <c r="A90" s="339"/>
      <c r="B90" s="38">
        <v>64729</v>
      </c>
      <c r="C90" s="58" t="s">
        <v>143</v>
      </c>
      <c r="D90" s="18"/>
      <c r="E90" s="18"/>
      <c r="F90" s="31"/>
      <c r="G90" s="355">
        <f>'932.43'!G90+'932.4 hors 932.43'!G90</f>
        <v>0</v>
      </c>
    </row>
    <row r="91" spans="1:7" ht="12.75">
      <c r="A91" s="339"/>
      <c r="B91" s="38">
        <v>6489</v>
      </c>
      <c r="C91" s="58" t="s">
        <v>144</v>
      </c>
      <c r="D91" s="18"/>
      <c r="E91" s="18"/>
      <c r="F91" s="31"/>
      <c r="G91" s="355">
        <f>'932.43'!G91+'932.4 hors 932.43'!G91</f>
        <v>0</v>
      </c>
    </row>
    <row r="92" spans="1:7" ht="4.5" customHeight="1">
      <c r="A92" s="339"/>
      <c r="B92" s="35"/>
      <c r="C92" s="100"/>
      <c r="D92" s="14"/>
      <c r="E92" s="14"/>
      <c r="F92" s="14"/>
      <c r="G92" s="101"/>
    </row>
    <row r="93" spans="1:7" ht="12.75">
      <c r="A93" s="339"/>
      <c r="B93" s="38">
        <v>7474</v>
      </c>
      <c r="C93" s="58" t="s">
        <v>145</v>
      </c>
      <c r="D93" s="18"/>
      <c r="E93" s="18"/>
      <c r="F93" s="31"/>
      <c r="G93" s="355">
        <f>'932.43'!G93+'932.4 hors 932.43'!G93</f>
        <v>0</v>
      </c>
    </row>
    <row r="94" spans="1:7" ht="12.75">
      <c r="A94" s="339"/>
      <c r="B94" s="38">
        <v>7476</v>
      </c>
      <c r="C94" s="58" t="s">
        <v>146</v>
      </c>
      <c r="D94" s="18"/>
      <c r="E94" s="18"/>
      <c r="F94" s="31"/>
      <c r="G94" s="355">
        <f>'932.43'!G94+'932.4 hors 932.43'!G94</f>
        <v>0</v>
      </c>
    </row>
    <row r="95" spans="1:7" ht="12.75">
      <c r="A95" s="339"/>
      <c r="B95" s="38">
        <v>7484</v>
      </c>
      <c r="C95" s="58" t="s">
        <v>147</v>
      </c>
      <c r="D95" s="18"/>
      <c r="E95" s="18"/>
      <c r="F95" s="31"/>
      <c r="G95" s="355">
        <f>'932.43'!G95+'932.4 hors 932.43'!G95</f>
        <v>0</v>
      </c>
    </row>
    <row r="96" spans="1:7" ht="12.75">
      <c r="A96" s="339"/>
      <c r="B96" s="38">
        <v>7541</v>
      </c>
      <c r="C96" s="58" t="s">
        <v>148</v>
      </c>
      <c r="D96" s="18"/>
      <c r="E96" s="18"/>
      <c r="F96" s="31"/>
      <c r="G96" s="355">
        <f>'932.43'!G96+'932.4 hors 932.43'!G96</f>
        <v>0</v>
      </c>
    </row>
    <row r="97" spans="1:7" ht="12.75">
      <c r="A97" s="339"/>
      <c r="B97" s="38">
        <v>7543</v>
      </c>
      <c r="C97" s="58" t="s">
        <v>276</v>
      </c>
      <c r="D97" s="18"/>
      <c r="E97" s="18"/>
      <c r="F97" s="31"/>
      <c r="G97" s="355">
        <f>'932.43'!G97+'932.4 hors 932.43'!G97</f>
        <v>0</v>
      </c>
    </row>
    <row r="98" spans="1:7" ht="12.75">
      <c r="A98" s="339"/>
      <c r="B98" s="38">
        <v>7548</v>
      </c>
      <c r="C98" s="58" t="s">
        <v>149</v>
      </c>
      <c r="D98" s="18"/>
      <c r="E98" s="18"/>
      <c r="F98" s="31"/>
      <c r="G98" s="355">
        <f>'932.43'!G98+'932.4 hors 932.43'!G98</f>
        <v>0</v>
      </c>
    </row>
    <row r="99" spans="1:7" ht="12.75">
      <c r="A99" s="339"/>
      <c r="B99" s="38">
        <v>758</v>
      </c>
      <c r="C99" s="58" t="s">
        <v>150</v>
      </c>
      <c r="D99" s="18"/>
      <c r="E99" s="18"/>
      <c r="F99" s="31"/>
      <c r="G99" s="355">
        <f>'932.43'!G99+'932.4 hors 932.43'!G99</f>
        <v>0</v>
      </c>
    </row>
    <row r="100" spans="1:7" ht="12.75">
      <c r="A100" s="339"/>
      <c r="B100" s="38">
        <v>772</v>
      </c>
      <c r="C100" s="58" t="s">
        <v>151</v>
      </c>
      <c r="D100" s="18"/>
      <c r="E100" s="18"/>
      <c r="F100" s="31"/>
      <c r="G100" s="355">
        <f>'932.43'!G100+'932.4 hors 932.43'!G100</f>
        <v>0</v>
      </c>
    </row>
    <row r="101" spans="1:7" ht="9" customHeight="1">
      <c r="A101" s="339"/>
      <c r="B101" s="65"/>
      <c r="C101" s="106"/>
      <c r="D101" s="23"/>
      <c r="E101" s="23"/>
      <c r="F101" s="23"/>
      <c r="G101" s="107"/>
    </row>
    <row r="102" spans="1:7" ht="12.75">
      <c r="A102" s="339"/>
      <c r="B102" s="108"/>
      <c r="C102" s="109"/>
      <c r="D102" s="110"/>
      <c r="E102" s="110"/>
      <c r="F102" s="111" t="s">
        <v>152</v>
      </c>
      <c r="G102" s="112">
        <f>SUM(G79:G100)</f>
        <v>0</v>
      </c>
    </row>
    <row r="103" spans="1:7" ht="12.75">
      <c r="A103" s="339"/>
      <c r="B103" s="38"/>
      <c r="C103" s="58"/>
      <c r="D103" s="18"/>
      <c r="E103" s="18"/>
      <c r="F103" s="18"/>
      <c r="G103" s="113"/>
    </row>
    <row r="104" spans="1:7" ht="12.75">
      <c r="A104" s="339"/>
      <c r="B104" s="114" t="s">
        <v>153</v>
      </c>
      <c r="C104" s="115"/>
      <c r="D104" s="115"/>
      <c r="E104" s="115"/>
      <c r="F104" s="115"/>
      <c r="G104" s="334"/>
    </row>
    <row r="105" spans="1:7" ht="12.75">
      <c r="A105" s="339"/>
      <c r="B105" s="117" t="s">
        <v>154</v>
      </c>
      <c r="C105" s="30" t="s">
        <v>205</v>
      </c>
      <c r="D105" s="18"/>
      <c r="E105" s="118"/>
      <c r="F105" s="18"/>
      <c r="G105" s="355">
        <f>'932.43'!G105+'932.4 hors 932.43'!G105</f>
        <v>0</v>
      </c>
    </row>
    <row r="106" spans="1:7" ht="12.75">
      <c r="A106" s="339"/>
      <c r="B106" s="117" t="s">
        <v>199</v>
      </c>
      <c r="C106" s="30" t="s">
        <v>210</v>
      </c>
      <c r="D106" s="18"/>
      <c r="E106" s="118"/>
      <c r="F106" s="18"/>
      <c r="G106" s="355">
        <f>'932.43'!G106+'932.4 hors 932.43'!G106</f>
        <v>0</v>
      </c>
    </row>
    <row r="107" spans="1:7" ht="12.75">
      <c r="A107" s="339"/>
      <c r="B107" s="117" t="s">
        <v>434</v>
      </c>
      <c r="C107" s="30" t="s">
        <v>327</v>
      </c>
      <c r="D107" s="18"/>
      <c r="E107" s="118"/>
      <c r="F107" s="18"/>
      <c r="G107" s="355">
        <f>'932.43'!G107+'932.4 hors 932.43'!G107</f>
        <v>0</v>
      </c>
    </row>
    <row r="108" spans="1:7" ht="9" customHeight="1">
      <c r="A108" s="339"/>
      <c r="B108" s="120"/>
      <c r="C108" s="21"/>
      <c r="D108" s="23"/>
      <c r="E108" s="121"/>
      <c r="F108" s="23"/>
      <c r="G108" s="66"/>
    </row>
    <row r="109" spans="1:7" ht="12.75">
      <c r="A109" s="339"/>
      <c r="B109" s="123"/>
      <c r="C109" s="124"/>
      <c r="D109" s="125"/>
      <c r="E109" s="125"/>
      <c r="F109" s="126" t="s">
        <v>293</v>
      </c>
      <c r="G109" s="302">
        <f>SUM(G105:G107)</f>
        <v>0</v>
      </c>
    </row>
    <row r="110" spans="1:7" ht="13.5" thickBot="1">
      <c r="A110" s="339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339"/>
      <c r="B111" s="131"/>
      <c r="C111" s="18"/>
      <c r="D111" s="18"/>
      <c r="E111" s="18"/>
      <c r="F111" s="18"/>
      <c r="G111" s="132"/>
    </row>
    <row r="112" spans="1:7" ht="13.5" thickBot="1">
      <c r="A112" s="339"/>
      <c r="B112" s="131"/>
      <c r="C112" s="18"/>
      <c r="D112" s="18"/>
      <c r="E112" s="18"/>
      <c r="F112" s="18"/>
      <c r="G112" s="133"/>
    </row>
    <row r="113" spans="1:7" ht="15" thickBot="1">
      <c r="A113" s="339"/>
      <c r="B113" s="131"/>
      <c r="C113" s="18"/>
      <c r="D113" s="134" t="s">
        <v>157</v>
      </c>
      <c r="E113" s="18"/>
      <c r="F113" s="18"/>
      <c r="G113" s="135">
        <f>G65-G102+G109</f>
        <v>0</v>
      </c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295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359">
        <f>'932.43'!G116+'932.4 hors 932.43'!G116</f>
        <v>0</v>
      </c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1:7" ht="13.5" thickTop="1">
      <c r="A121" s="339"/>
      <c r="B121" s="131"/>
      <c r="C121" s="18"/>
      <c r="D121" s="18"/>
      <c r="E121" s="18"/>
      <c r="F121" s="18"/>
      <c r="G121" s="132"/>
    </row>
    <row r="122" spans="1:7" ht="12.75">
      <c r="A122" s="339"/>
      <c r="B122" s="131"/>
      <c r="C122" s="368" t="s">
        <v>162</v>
      </c>
      <c r="D122" s="18"/>
      <c r="E122" s="18"/>
      <c r="F122" s="18"/>
      <c r="G122" s="133"/>
    </row>
    <row r="123" spans="1:7" ht="12.75">
      <c r="A123" s="339"/>
      <c r="B123" s="131"/>
      <c r="C123" s="18"/>
      <c r="D123" s="18"/>
      <c r="E123" s="18"/>
      <c r="F123" s="18"/>
      <c r="G123" s="133"/>
    </row>
    <row r="124" spans="1:7" ht="12.75">
      <c r="A124" s="339"/>
      <c r="B124" s="369"/>
      <c r="C124" s="370"/>
      <c r="D124" s="370"/>
      <c r="E124" s="370"/>
      <c r="F124" s="370"/>
      <c r="G124" s="371"/>
    </row>
    <row r="125" spans="1:7" ht="12.75">
      <c r="A125" s="339"/>
      <c r="B125" s="369"/>
      <c r="C125" s="370"/>
      <c r="D125" s="370"/>
      <c r="E125" s="370"/>
      <c r="F125" s="370"/>
      <c r="G125" s="371"/>
    </row>
    <row r="126" spans="1:7" ht="12.75">
      <c r="A126" s="339"/>
      <c r="B126" s="369"/>
      <c r="C126" s="370"/>
      <c r="D126" s="370"/>
      <c r="E126" s="370"/>
      <c r="F126" s="370"/>
      <c r="G126" s="371"/>
    </row>
    <row r="127" spans="1:7" ht="12.75">
      <c r="A127" s="339"/>
      <c r="B127" s="369"/>
      <c r="C127" s="370"/>
      <c r="D127" s="370"/>
      <c r="E127" s="370"/>
      <c r="F127" s="370"/>
      <c r="G127" s="371"/>
    </row>
    <row r="128" spans="1:7" ht="13.5" thickBot="1">
      <c r="A128" s="339"/>
      <c r="B128" s="128"/>
      <c r="C128" s="129"/>
      <c r="D128" s="129"/>
      <c r="E128" s="129"/>
      <c r="F128" s="129"/>
      <c r="G128" s="146"/>
    </row>
    <row r="129" spans="1:7" ht="13.5" thickTop="1">
      <c r="A129" s="339"/>
      <c r="B129" s="339"/>
      <c r="C129" s="339"/>
      <c r="D129" s="339"/>
      <c r="E129" s="339"/>
      <c r="F129" s="339"/>
      <c r="G129" s="339"/>
    </row>
  </sheetData>
  <sheetProtection password="DDAC" sheet="1" objects="1" scenarios="1"/>
  <mergeCells count="8">
    <mergeCell ref="B3:G3"/>
    <mergeCell ref="B5:F6"/>
    <mergeCell ref="G5:G6"/>
    <mergeCell ref="F1:G1"/>
    <mergeCell ref="B65:F65"/>
    <mergeCell ref="B73:G73"/>
    <mergeCell ref="B75:F76"/>
    <mergeCell ref="G75:G76"/>
  </mergeCell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85" r:id="rId1"/>
  <headerFooter alignWithMargins="0">
    <oddFooter>&amp;C&amp;"Times New Roman,Normal"&amp;9BASE d'ANGERS
Février 2013</oddFooter>
  </headerFooter>
  <rowBreaks count="1" manualBreakCount="1">
    <brk id="7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97" activePane="bottomLeft" state="frozen"/>
      <selection pane="topLeft" activeCell="A7" sqref="A7"/>
      <selection pane="bottomLeft" activeCell="I106" sqref="I106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323</v>
      </c>
      <c r="C1" s="13" t="s">
        <v>200</v>
      </c>
      <c r="D1" s="323"/>
      <c r="E1" s="313" t="s">
        <v>322</v>
      </c>
      <c r="F1" s="412">
        <f>+0!D9</f>
        <v>0</v>
      </c>
      <c r="G1" s="413"/>
    </row>
    <row r="2" spans="1:7" ht="9" customHeight="1" thickBot="1">
      <c r="A2" s="339"/>
      <c r="B2" s="17">
        <f>SUBSTITUTE(B1,".","")*1</f>
        <v>93253</v>
      </c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60225</v>
      </c>
      <c r="C24" s="30" t="s">
        <v>280</v>
      </c>
      <c r="D24" s="18"/>
      <c r="E24" s="18"/>
      <c r="F24" s="52"/>
      <c r="G24" s="32"/>
    </row>
    <row r="25" spans="1:7" ht="12.75">
      <c r="A25" s="339"/>
      <c r="B25" s="38">
        <v>60227</v>
      </c>
      <c r="C25" s="30" t="s">
        <v>260</v>
      </c>
      <c r="D25" s="18"/>
      <c r="E25" s="18"/>
      <c r="F25" s="52"/>
      <c r="G25" s="32"/>
    </row>
    <row r="26" spans="1:7" ht="12.75">
      <c r="A26" s="339"/>
      <c r="B26" s="38">
        <v>60228</v>
      </c>
      <c r="C26" s="30" t="s">
        <v>261</v>
      </c>
      <c r="D26" s="18"/>
      <c r="E26" s="18"/>
      <c r="F26" s="52"/>
      <c r="G26" s="32"/>
    </row>
    <row r="27" spans="1:7" ht="4.5" customHeight="1">
      <c r="A27" s="339"/>
      <c r="B27" s="35"/>
      <c r="C27" s="36"/>
      <c r="D27" s="14"/>
      <c r="E27" s="14"/>
      <c r="F27" s="330"/>
      <c r="G27" s="63"/>
    </row>
    <row r="28" spans="1:7" ht="12.75">
      <c r="A28" s="339"/>
      <c r="B28" s="38">
        <v>6066</v>
      </c>
      <c r="C28" s="30" t="s">
        <v>269</v>
      </c>
      <c r="D28" s="18"/>
      <c r="E28" s="18"/>
      <c r="F28" s="31"/>
      <c r="G28" s="32"/>
    </row>
    <row r="29" spans="1:7" ht="4.5" customHeight="1">
      <c r="A29" s="339"/>
      <c r="B29" s="35"/>
      <c r="C29" s="36"/>
      <c r="D29" s="14"/>
      <c r="E29" s="14"/>
      <c r="F29" s="330"/>
      <c r="G29" s="63"/>
    </row>
    <row r="30" spans="1:7" ht="12.75">
      <c r="A30" s="339"/>
      <c r="B30" s="38">
        <v>6071</v>
      </c>
      <c r="C30" s="30" t="s">
        <v>268</v>
      </c>
      <c r="D30" s="18"/>
      <c r="E30" s="18"/>
      <c r="F30" s="31"/>
      <c r="G30" s="32"/>
    </row>
    <row r="31" spans="1:7" ht="4.5" customHeight="1">
      <c r="A31" s="339"/>
      <c r="B31" s="35"/>
      <c r="C31" s="36"/>
      <c r="D31" s="14"/>
      <c r="E31" s="14"/>
      <c r="F31" s="14"/>
      <c r="G31" s="63"/>
    </row>
    <row r="32" spans="1:7" ht="12.75">
      <c r="A32" s="339"/>
      <c r="B32" s="38">
        <v>61112</v>
      </c>
      <c r="C32" s="30" t="s">
        <v>281</v>
      </c>
      <c r="D32" s="18"/>
      <c r="E32" s="18"/>
      <c r="F32" s="31"/>
      <c r="G32" s="32"/>
    </row>
    <row r="33" spans="1:7" ht="12.75">
      <c r="A33" s="339"/>
      <c r="B33" s="38">
        <v>61118</v>
      </c>
      <c r="C33" s="30" t="s">
        <v>462</v>
      </c>
      <c r="D33" s="18"/>
      <c r="E33" s="18"/>
      <c r="F33" s="31"/>
      <c r="G33" s="32"/>
    </row>
    <row r="34" spans="1:7" ht="4.5" customHeight="1">
      <c r="A34" s="339"/>
      <c r="B34" s="35"/>
      <c r="C34" s="36"/>
      <c r="D34" s="14"/>
      <c r="E34" s="14"/>
      <c r="F34" s="14"/>
      <c r="G34" s="63"/>
    </row>
    <row r="35" spans="1:7" ht="12.75">
      <c r="A35" s="339"/>
      <c r="B35" s="38">
        <v>613151</v>
      </c>
      <c r="C35" s="58" t="s">
        <v>222</v>
      </c>
      <c r="D35" s="18"/>
      <c r="E35" s="18"/>
      <c r="F35" s="31"/>
      <c r="G35" s="32"/>
    </row>
    <row r="36" spans="1:7" ht="12.75">
      <c r="A36" s="339"/>
      <c r="B36" s="38">
        <v>613152</v>
      </c>
      <c r="C36" s="58" t="s">
        <v>223</v>
      </c>
      <c r="D36" s="18"/>
      <c r="E36" s="18"/>
      <c r="F36" s="31"/>
      <c r="G36" s="32"/>
    </row>
    <row r="37" spans="1:7" ht="12.75">
      <c r="A37" s="339"/>
      <c r="B37" s="38">
        <v>613158</v>
      </c>
      <c r="C37" s="58" t="s">
        <v>224</v>
      </c>
      <c r="D37" s="18"/>
      <c r="E37" s="18"/>
      <c r="F37" s="31"/>
      <c r="G37" s="32"/>
    </row>
    <row r="38" spans="1:7" ht="9" customHeight="1">
      <c r="A38" s="339"/>
      <c r="B38" s="65"/>
      <c r="C38" s="106"/>
      <c r="D38" s="23"/>
      <c r="E38" s="23"/>
      <c r="F38" s="23"/>
      <c r="G38" s="66"/>
    </row>
    <row r="39" spans="1:7" ht="12.75">
      <c r="A39" s="339"/>
      <c r="B39" s="53"/>
      <c r="C39" s="54"/>
      <c r="D39" s="55"/>
      <c r="E39" s="55"/>
      <c r="F39" s="56" t="s">
        <v>292</v>
      </c>
      <c r="G39" s="297">
        <f>SUM(G18:G37)</f>
        <v>0</v>
      </c>
    </row>
    <row r="40" spans="1:7" ht="12.75">
      <c r="A40" s="339"/>
      <c r="B40" s="38"/>
      <c r="C40" s="58"/>
      <c r="D40" s="18"/>
      <c r="E40" s="18"/>
      <c r="F40" s="18"/>
      <c r="G40" s="72"/>
    </row>
    <row r="41" spans="1:7" ht="12.75">
      <c r="A41" s="339"/>
      <c r="B41" s="59" t="s">
        <v>81</v>
      </c>
      <c r="C41" s="60"/>
      <c r="D41" s="61"/>
      <c r="E41" s="61"/>
      <c r="F41" s="61"/>
      <c r="G41" s="62"/>
    </row>
    <row r="42" spans="1:7" ht="12.75">
      <c r="A42" s="173"/>
      <c r="B42" s="192">
        <v>602661</v>
      </c>
      <c r="C42" s="184" t="s">
        <v>468</v>
      </c>
      <c r="D42" s="149"/>
      <c r="E42" s="149"/>
      <c r="F42" s="149"/>
      <c r="G42" s="32"/>
    </row>
    <row r="43" spans="1:7" ht="12.75">
      <c r="A43" s="339"/>
      <c r="B43" s="38">
        <v>602664</v>
      </c>
      <c r="C43" s="30" t="s">
        <v>262</v>
      </c>
      <c r="D43" s="18"/>
      <c r="E43" s="18"/>
      <c r="F43" s="31"/>
      <c r="G43" s="32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s="2" customFormat="1" ht="12.75">
      <c r="A45" s="16"/>
      <c r="B45" s="38">
        <v>606261</v>
      </c>
      <c r="C45" s="30" t="s">
        <v>466</v>
      </c>
      <c r="D45" s="18"/>
      <c r="E45" s="18"/>
      <c r="F45" s="18"/>
      <c r="G45" s="64"/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61221</v>
      </c>
      <c r="C47" s="30" t="s">
        <v>201</v>
      </c>
      <c r="D47" s="18"/>
      <c r="E47" s="18"/>
      <c r="F47" s="31"/>
      <c r="G47" s="32"/>
    </row>
    <row r="48" spans="1:7" ht="12.75">
      <c r="A48" s="339"/>
      <c r="B48" s="38">
        <v>61222</v>
      </c>
      <c r="C48" s="30" t="s">
        <v>202</v>
      </c>
      <c r="D48" s="18"/>
      <c r="E48" s="18"/>
      <c r="F48" s="31"/>
      <c r="G48" s="32"/>
    </row>
    <row r="49" spans="1:7" ht="12.75">
      <c r="A49" s="339"/>
      <c r="B49" s="38">
        <v>61223</v>
      </c>
      <c r="C49" s="30" t="s">
        <v>203</v>
      </c>
      <c r="D49" s="18"/>
      <c r="E49" s="18"/>
      <c r="F49" s="31"/>
      <c r="G49" s="32"/>
    </row>
    <row r="50" spans="1:7" ht="12.75">
      <c r="A50" s="339"/>
      <c r="B50" s="38">
        <v>61231</v>
      </c>
      <c r="C50" s="30" t="s">
        <v>94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339"/>
      <c r="B52" s="38">
        <v>6223</v>
      </c>
      <c r="C52" s="30" t="s">
        <v>107</v>
      </c>
      <c r="D52" s="18"/>
      <c r="E52" s="18"/>
      <c r="F52" s="31"/>
      <c r="G52" s="32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64"/>
    </row>
    <row r="55" spans="1:7" ht="4.5" customHeight="1">
      <c r="A55" s="339"/>
      <c r="B55" s="35"/>
      <c r="C55" s="36"/>
      <c r="D55" s="14"/>
      <c r="E55" s="14"/>
      <c r="F55" s="14"/>
      <c r="G55" s="63"/>
    </row>
    <row r="56" spans="1:7" ht="12.75">
      <c r="A56" s="339"/>
      <c r="B56" s="38">
        <v>6522</v>
      </c>
      <c r="C56" s="30" t="s">
        <v>302</v>
      </c>
      <c r="D56" s="18"/>
      <c r="E56" s="18"/>
      <c r="F56" s="31"/>
      <c r="G56" s="32"/>
    </row>
    <row r="57" spans="1:7" ht="9" customHeight="1">
      <c r="A57" s="339"/>
      <c r="B57" s="65"/>
      <c r="C57" s="21"/>
      <c r="D57" s="23"/>
      <c r="E57" s="23"/>
      <c r="F57" s="23"/>
      <c r="G57" s="66"/>
    </row>
    <row r="58" spans="1:7" ht="12.75">
      <c r="A58" s="339"/>
      <c r="B58" s="67"/>
      <c r="C58" s="68"/>
      <c r="D58" s="69"/>
      <c r="E58" s="69"/>
      <c r="F58" s="70" t="s">
        <v>121</v>
      </c>
      <c r="G58" s="71">
        <f>SUM(G42:G56)</f>
        <v>0</v>
      </c>
    </row>
    <row r="59" spans="1:7" ht="12.75">
      <c r="A59" s="339"/>
      <c r="B59" s="38"/>
      <c r="C59" s="30"/>
      <c r="D59" s="18"/>
      <c r="E59" s="18"/>
      <c r="F59" s="18"/>
      <c r="G59" s="72"/>
    </row>
    <row r="60" spans="1:7" ht="12.75">
      <c r="A60" s="339"/>
      <c r="B60" s="73" t="s">
        <v>122</v>
      </c>
      <c r="C60" s="74"/>
      <c r="D60" s="75"/>
      <c r="E60" s="75"/>
      <c r="F60" s="75"/>
      <c r="G60" s="76"/>
    </row>
    <row r="61" spans="1:7" ht="12.75">
      <c r="A61" s="339"/>
      <c r="B61" s="38">
        <v>6722</v>
      </c>
      <c r="C61" s="331" t="s">
        <v>263</v>
      </c>
      <c r="D61" s="18"/>
      <c r="E61" s="18"/>
      <c r="F61" s="31"/>
      <c r="G61" s="32"/>
    </row>
    <row r="62" spans="1:7" ht="4.5" customHeight="1">
      <c r="A62" s="339"/>
      <c r="B62" s="35"/>
      <c r="C62" s="36"/>
      <c r="D62" s="14"/>
      <c r="E62" s="14"/>
      <c r="F62" s="14"/>
      <c r="G62" s="63"/>
    </row>
    <row r="63" spans="1:7" ht="12.75">
      <c r="A63" s="339"/>
      <c r="B63" s="38">
        <v>6811251</v>
      </c>
      <c r="C63" s="30" t="s">
        <v>264</v>
      </c>
      <c r="D63" s="18"/>
      <c r="E63" s="18"/>
      <c r="F63" s="31"/>
      <c r="G63" s="32"/>
    </row>
    <row r="64" spans="1:7" ht="9" customHeight="1">
      <c r="A64" s="339"/>
      <c r="B64" s="65"/>
      <c r="C64" s="21"/>
      <c r="D64" s="23"/>
      <c r="E64" s="23"/>
      <c r="F64" s="23"/>
      <c r="G64" s="66"/>
    </row>
    <row r="65" spans="1:7" ht="12.75">
      <c r="A65" s="339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339"/>
      <c r="B66" s="82"/>
      <c r="C66" s="34"/>
      <c r="D66" s="83"/>
      <c r="E66" s="18"/>
      <c r="F66" s="18"/>
      <c r="G66" s="72"/>
    </row>
    <row r="67" spans="1:7" ht="16.5" thickBot="1" thickTop="1">
      <c r="A67" s="339"/>
      <c r="B67" s="431" t="s">
        <v>128</v>
      </c>
      <c r="C67" s="432"/>
      <c r="D67" s="432"/>
      <c r="E67" s="432"/>
      <c r="F67" s="433"/>
      <c r="G67" s="84">
        <f>+G15+G39+G58+G65</f>
        <v>0</v>
      </c>
    </row>
    <row r="68" spans="1:7" ht="13.5" thickTop="1">
      <c r="A68" s="339"/>
      <c r="B68" s="85"/>
      <c r="C68" s="85"/>
      <c r="D68" s="85"/>
      <c r="E68" s="85"/>
      <c r="F68" s="85"/>
      <c r="G68" s="85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339"/>
      <c r="C71" s="339"/>
      <c r="D71" s="339"/>
      <c r="E71" s="339"/>
      <c r="F71" s="339"/>
      <c r="G71" s="339"/>
    </row>
    <row r="72" spans="1:7" ht="12.75">
      <c r="A72" s="339"/>
      <c r="B72" s="85"/>
      <c r="C72" s="85"/>
      <c r="D72" s="85"/>
      <c r="E72" s="85"/>
      <c r="F72" s="85"/>
      <c r="G72" s="85"/>
    </row>
    <row r="73" spans="1:7" ht="12.75">
      <c r="A73" s="339"/>
      <c r="B73" s="324" t="s">
        <v>200</v>
      </c>
      <c r="C73" s="87"/>
      <c r="D73" s="88"/>
      <c r="E73" s="89"/>
      <c r="F73" s="89"/>
      <c r="G73" s="85"/>
    </row>
    <row r="74" spans="1:7" ht="3.75" customHeight="1">
      <c r="A74" s="339"/>
      <c r="B74" s="90"/>
      <c r="C74" s="91"/>
      <c r="D74" s="85"/>
      <c r="E74" s="89"/>
      <c r="F74" s="89"/>
      <c r="G74" s="85"/>
    </row>
    <row r="75" spans="1:7" ht="15.75" thickBot="1">
      <c r="A75" s="339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339"/>
      <c r="B76" s="18"/>
      <c r="C76" s="18"/>
      <c r="D76" s="18"/>
      <c r="E76" s="18"/>
      <c r="F76" s="18"/>
      <c r="G76" s="18"/>
    </row>
    <row r="77" spans="1:7" ht="13.5" thickTop="1">
      <c r="A77" s="339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339"/>
      <c r="B78" s="420"/>
      <c r="C78" s="421"/>
      <c r="D78" s="421"/>
      <c r="E78" s="421"/>
      <c r="F78" s="422"/>
      <c r="G78" s="424"/>
    </row>
    <row r="79" spans="1:7" ht="12.75">
      <c r="A79" s="339"/>
      <c r="B79" s="93"/>
      <c r="C79" s="94"/>
      <c r="D79" s="94"/>
      <c r="E79" s="94"/>
      <c r="F79" s="94"/>
      <c r="G79" s="95"/>
    </row>
    <row r="80" spans="1:7" ht="12.75">
      <c r="A80" s="339"/>
      <c r="B80" s="96" t="s">
        <v>132</v>
      </c>
      <c r="C80" s="97"/>
      <c r="D80" s="97"/>
      <c r="E80" s="97"/>
      <c r="F80" s="97"/>
      <c r="G80" s="98"/>
    </row>
    <row r="81" spans="1:7" ht="12.75">
      <c r="A81" s="339"/>
      <c r="B81" s="38">
        <v>609</v>
      </c>
      <c r="C81" s="58" t="s">
        <v>133</v>
      </c>
      <c r="D81" s="18"/>
      <c r="E81" s="18"/>
      <c r="F81" s="31"/>
      <c r="G81" s="99"/>
    </row>
    <row r="82" spans="1:7" ht="12.75">
      <c r="A82" s="339"/>
      <c r="B82" s="38">
        <v>619</v>
      </c>
      <c r="C82" s="58" t="s">
        <v>134</v>
      </c>
      <c r="D82" s="18"/>
      <c r="E82" s="18"/>
      <c r="F82" s="31"/>
      <c r="G82" s="99"/>
    </row>
    <row r="83" spans="1:7" ht="12.75">
      <c r="A83" s="339"/>
      <c r="B83" s="38">
        <v>629</v>
      </c>
      <c r="C83" s="58" t="s">
        <v>135</v>
      </c>
      <c r="D83" s="18"/>
      <c r="E83" s="18"/>
      <c r="F83" s="31"/>
      <c r="G83" s="99"/>
    </row>
    <row r="84" spans="1:7" ht="4.5" customHeight="1">
      <c r="A84" s="339"/>
      <c r="B84" s="35"/>
      <c r="C84" s="100"/>
      <c r="D84" s="14"/>
      <c r="E84" s="14"/>
      <c r="F84" s="14"/>
      <c r="G84" s="101"/>
    </row>
    <row r="85" spans="1:7" ht="12.75">
      <c r="A85" s="339"/>
      <c r="B85" s="38">
        <v>6319</v>
      </c>
      <c r="C85" s="58" t="s">
        <v>136</v>
      </c>
      <c r="D85" s="18"/>
      <c r="E85" s="18"/>
      <c r="F85" s="31"/>
      <c r="G85" s="99"/>
    </row>
    <row r="86" spans="1:7" ht="12.75">
      <c r="A86" s="339"/>
      <c r="B86" s="38">
        <v>6339</v>
      </c>
      <c r="C86" s="58" t="s">
        <v>137</v>
      </c>
      <c r="D86" s="18"/>
      <c r="E86" s="18"/>
      <c r="F86" s="31"/>
      <c r="G86" s="99"/>
    </row>
    <row r="87" spans="1:7" ht="12.75">
      <c r="A87" s="339"/>
      <c r="B87" s="38">
        <v>6419</v>
      </c>
      <c r="C87" s="58" t="s">
        <v>138</v>
      </c>
      <c r="D87" s="18"/>
      <c r="E87" s="18"/>
      <c r="F87" s="31"/>
      <c r="G87" s="99"/>
    </row>
    <row r="88" spans="1:7" ht="12.75">
      <c r="A88" s="339"/>
      <c r="B88" s="38">
        <v>6429</v>
      </c>
      <c r="C88" s="58" t="s">
        <v>139</v>
      </c>
      <c r="D88" s="18"/>
      <c r="E88" s="18"/>
      <c r="F88" s="31"/>
      <c r="G88" s="99"/>
    </row>
    <row r="89" spans="1:7" ht="12.75">
      <c r="A89" s="339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339"/>
      <c r="B90" s="38">
        <v>64529</v>
      </c>
      <c r="C90" s="58" t="s">
        <v>141</v>
      </c>
      <c r="D90" s="18"/>
      <c r="E90" s="18"/>
      <c r="F90" s="31"/>
      <c r="G90" s="99"/>
    </row>
    <row r="91" spans="1:7" ht="12.75">
      <c r="A91" s="339"/>
      <c r="B91" s="38">
        <v>64719</v>
      </c>
      <c r="C91" s="58" t="s">
        <v>142</v>
      </c>
      <c r="D91" s="18"/>
      <c r="E91" s="18"/>
      <c r="F91" s="31"/>
      <c r="G91" s="99"/>
    </row>
    <row r="92" spans="1:7" ht="12.75">
      <c r="A92" s="339"/>
      <c r="B92" s="38">
        <v>64729</v>
      </c>
      <c r="C92" s="58" t="s">
        <v>143</v>
      </c>
      <c r="D92" s="18"/>
      <c r="E92" s="18"/>
      <c r="F92" s="31"/>
      <c r="G92" s="99"/>
    </row>
    <row r="93" spans="1:7" ht="12.75">
      <c r="A93" s="339"/>
      <c r="B93" s="38">
        <v>6489</v>
      </c>
      <c r="C93" s="58" t="s">
        <v>144</v>
      </c>
      <c r="D93" s="18"/>
      <c r="E93" s="18"/>
      <c r="F93" s="31"/>
      <c r="G93" s="99"/>
    </row>
    <row r="94" spans="1:7" ht="4.5" customHeight="1">
      <c r="A94" s="339"/>
      <c r="B94" s="35"/>
      <c r="C94" s="100"/>
      <c r="D94" s="14"/>
      <c r="E94" s="14"/>
      <c r="F94" s="14"/>
      <c r="G94" s="101"/>
    </row>
    <row r="95" spans="1:7" ht="12.75">
      <c r="A95" s="339"/>
      <c r="B95" s="38">
        <v>7474</v>
      </c>
      <c r="C95" s="58" t="s">
        <v>145</v>
      </c>
      <c r="D95" s="18"/>
      <c r="E95" s="18"/>
      <c r="F95" s="31"/>
      <c r="G95" s="99"/>
    </row>
    <row r="96" spans="1:7" ht="12.75">
      <c r="A96" s="339"/>
      <c r="B96" s="38">
        <v>7476</v>
      </c>
      <c r="C96" s="58" t="s">
        <v>146</v>
      </c>
      <c r="D96" s="18"/>
      <c r="E96" s="18"/>
      <c r="F96" s="31"/>
      <c r="G96" s="99"/>
    </row>
    <row r="97" spans="1:7" ht="12.75">
      <c r="A97" s="339"/>
      <c r="B97" s="38">
        <v>7484</v>
      </c>
      <c r="C97" s="58" t="s">
        <v>147</v>
      </c>
      <c r="D97" s="18"/>
      <c r="E97" s="18"/>
      <c r="F97" s="31"/>
      <c r="G97" s="99"/>
    </row>
    <row r="98" spans="1:7" ht="12.75">
      <c r="A98" s="339"/>
      <c r="B98" s="38">
        <v>7541</v>
      </c>
      <c r="C98" s="58" t="s">
        <v>148</v>
      </c>
      <c r="D98" s="18"/>
      <c r="E98" s="18"/>
      <c r="F98" s="31"/>
      <c r="G98" s="99"/>
    </row>
    <row r="99" spans="1:7" ht="12.75">
      <c r="A99" s="339"/>
      <c r="B99" s="38">
        <v>7543</v>
      </c>
      <c r="C99" s="58" t="s">
        <v>276</v>
      </c>
      <c r="D99" s="18"/>
      <c r="E99" s="18"/>
      <c r="F99" s="31"/>
      <c r="G99" s="99"/>
    </row>
    <row r="100" spans="1:7" ht="12.75">
      <c r="A100" s="339"/>
      <c r="B100" s="38">
        <v>7548</v>
      </c>
      <c r="C100" s="58" t="s">
        <v>149</v>
      </c>
      <c r="D100" s="18"/>
      <c r="E100" s="18"/>
      <c r="F100" s="31"/>
      <c r="G100" s="99"/>
    </row>
    <row r="101" spans="1:7" ht="12.75">
      <c r="A101" s="339"/>
      <c r="B101" s="38">
        <v>758</v>
      </c>
      <c r="C101" s="58" t="s">
        <v>150</v>
      </c>
      <c r="D101" s="18"/>
      <c r="E101" s="18"/>
      <c r="F101" s="31"/>
      <c r="G101" s="99"/>
    </row>
    <row r="102" spans="1:7" ht="12.75">
      <c r="A102" s="339"/>
      <c r="B102" s="38">
        <v>772</v>
      </c>
      <c r="C102" s="58" t="s">
        <v>151</v>
      </c>
      <c r="D102" s="18"/>
      <c r="E102" s="18"/>
      <c r="F102" s="31"/>
      <c r="G102" s="99"/>
    </row>
    <row r="103" spans="1:7" ht="9" customHeight="1">
      <c r="A103" s="339"/>
      <c r="B103" s="65"/>
      <c r="C103" s="106"/>
      <c r="D103" s="23"/>
      <c r="E103" s="23"/>
      <c r="F103" s="23"/>
      <c r="G103" s="107"/>
    </row>
    <row r="104" spans="1:7" ht="12.75">
      <c r="A104" s="339"/>
      <c r="B104" s="108"/>
      <c r="C104" s="109"/>
      <c r="D104" s="110"/>
      <c r="E104" s="110"/>
      <c r="F104" s="111" t="s">
        <v>152</v>
      </c>
      <c r="G104" s="112">
        <f>SUM(G81:G102)</f>
        <v>0</v>
      </c>
    </row>
    <row r="105" spans="1:7" ht="12.75">
      <c r="A105" s="339"/>
      <c r="B105" s="38"/>
      <c r="C105" s="58"/>
      <c r="D105" s="18"/>
      <c r="E105" s="18"/>
      <c r="F105" s="18"/>
      <c r="G105" s="113"/>
    </row>
    <row r="106" spans="1:7" ht="12.75">
      <c r="A106" s="339"/>
      <c r="B106" s="114" t="s">
        <v>153</v>
      </c>
      <c r="C106" s="115"/>
      <c r="D106" s="115"/>
      <c r="E106" s="115"/>
      <c r="F106" s="115"/>
      <c r="G106" s="334"/>
    </row>
    <row r="107" spans="1:7" ht="12.75">
      <c r="A107" s="339"/>
      <c r="B107" s="117" t="s">
        <v>154</v>
      </c>
      <c r="C107" s="30" t="s">
        <v>205</v>
      </c>
      <c r="D107" s="18"/>
      <c r="E107" s="118"/>
      <c r="F107" s="18"/>
      <c r="G107" s="301"/>
    </row>
    <row r="108" spans="1:7" ht="9" customHeight="1">
      <c r="A108" s="339"/>
      <c r="B108" s="120"/>
      <c r="C108" s="21"/>
      <c r="D108" s="23"/>
      <c r="E108" s="121"/>
      <c r="F108" s="23"/>
      <c r="G108" s="66"/>
    </row>
    <row r="109" spans="1:7" ht="12.75">
      <c r="A109" s="339"/>
      <c r="B109" s="123"/>
      <c r="C109" s="124"/>
      <c r="D109" s="125"/>
      <c r="E109" s="125"/>
      <c r="F109" s="126" t="s">
        <v>293</v>
      </c>
      <c r="G109" s="302">
        <f>SUM(G107:G107)</f>
        <v>0</v>
      </c>
    </row>
    <row r="110" spans="1:7" ht="13.5" thickBot="1">
      <c r="A110" s="339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339"/>
      <c r="B111" s="131"/>
      <c r="C111" s="18"/>
      <c r="D111" s="18"/>
      <c r="E111" s="18"/>
      <c r="F111" s="18"/>
      <c r="G111" s="132"/>
    </row>
    <row r="112" spans="1:7" ht="13.5" thickBot="1">
      <c r="A112" s="339"/>
      <c r="B112" s="131"/>
      <c r="C112" s="18"/>
      <c r="D112" s="18"/>
      <c r="E112" s="18"/>
      <c r="F112" s="18"/>
      <c r="G112" s="133"/>
    </row>
    <row r="113" spans="1:7" ht="15" thickBot="1">
      <c r="A113" s="339"/>
      <c r="B113" s="131"/>
      <c r="C113" s="18"/>
      <c r="D113" s="134" t="s">
        <v>157</v>
      </c>
      <c r="E113" s="18"/>
      <c r="F113" s="18"/>
      <c r="G113" s="135">
        <f>G67-G104+G109</f>
        <v>0</v>
      </c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447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2:7" ht="13.5" thickTop="1">
      <c r="B121" s="148"/>
      <c r="C121" s="149"/>
      <c r="D121" s="149"/>
      <c r="E121" s="149"/>
      <c r="F121" s="149"/>
      <c r="G121" s="150"/>
    </row>
    <row r="122" spans="2:7" ht="12.75">
      <c r="B122" s="148"/>
      <c r="C122" s="151" t="s">
        <v>162</v>
      </c>
      <c r="D122" s="149"/>
      <c r="E122" s="149"/>
      <c r="F122" s="149"/>
      <c r="G122" s="152"/>
    </row>
    <row r="123" spans="2:7" ht="12.75">
      <c r="B123" s="153"/>
      <c r="C123" s="154"/>
      <c r="D123" s="154"/>
      <c r="E123" s="154"/>
      <c r="F123" s="154"/>
      <c r="G123" s="155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2.75">
      <c r="B126" s="156"/>
      <c r="C126" s="157"/>
      <c r="D126" s="157"/>
      <c r="E126" s="157"/>
      <c r="F126" s="157"/>
      <c r="G126" s="158"/>
    </row>
    <row r="127" spans="2:7" ht="12.75">
      <c r="B127" s="156"/>
      <c r="C127" s="157"/>
      <c r="D127" s="157"/>
      <c r="E127" s="157"/>
      <c r="F127" s="157"/>
      <c r="G127" s="158"/>
    </row>
    <row r="128" spans="2:7" ht="13.5" thickBot="1">
      <c r="B128" s="160"/>
      <c r="C128" s="161"/>
      <c r="D128" s="161"/>
      <c r="E128" s="161"/>
      <c r="F128" s="161"/>
      <c r="G128" s="162"/>
    </row>
    <row r="12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7:F67"/>
    <mergeCell ref="B75:G75"/>
    <mergeCell ref="B77:F78"/>
    <mergeCell ref="G77:G78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2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94" activePane="bottomLeft" state="frozen"/>
      <selection pane="topLeft" activeCell="A7" sqref="A7"/>
      <selection pane="bottomLeft" activeCell="I86" sqref="I86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324</v>
      </c>
      <c r="C1" s="13"/>
      <c r="D1" s="323" t="s">
        <v>321</v>
      </c>
      <c r="E1" s="292"/>
      <c r="F1" s="412">
        <f>+0!D9</f>
        <v>0</v>
      </c>
      <c r="G1" s="413"/>
    </row>
    <row r="2" spans="1:7" ht="9" customHeight="1" thickBot="1">
      <c r="A2" s="339"/>
      <c r="B2" s="17"/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60225</v>
      </c>
      <c r="C24" s="30" t="s">
        <v>280</v>
      </c>
      <c r="D24" s="18"/>
      <c r="E24" s="18"/>
      <c r="F24" s="52"/>
      <c r="G24" s="32"/>
    </row>
    <row r="25" spans="1:7" ht="12.75">
      <c r="A25" s="339"/>
      <c r="B25" s="38">
        <v>60227</v>
      </c>
      <c r="C25" s="30" t="s">
        <v>260</v>
      </c>
      <c r="D25" s="18"/>
      <c r="E25" s="18"/>
      <c r="F25" s="52"/>
      <c r="G25" s="32"/>
    </row>
    <row r="26" spans="1:7" ht="12.75">
      <c r="A26" s="339"/>
      <c r="B26" s="38">
        <v>60228</v>
      </c>
      <c r="C26" s="30" t="s">
        <v>261</v>
      </c>
      <c r="D26" s="18"/>
      <c r="E26" s="18"/>
      <c r="F26" s="52"/>
      <c r="G26" s="32"/>
    </row>
    <row r="27" spans="1:7" ht="4.5" customHeight="1">
      <c r="A27" s="339"/>
      <c r="B27" s="35"/>
      <c r="C27" s="36"/>
      <c r="D27" s="14"/>
      <c r="E27" s="14"/>
      <c r="F27" s="330"/>
      <c r="G27" s="63"/>
    </row>
    <row r="28" spans="1:7" ht="12.75">
      <c r="A28" s="339"/>
      <c r="B28" s="38">
        <v>6066</v>
      </c>
      <c r="C28" s="30" t="s">
        <v>269</v>
      </c>
      <c r="D28" s="18"/>
      <c r="E28" s="18"/>
      <c r="F28" s="31"/>
      <c r="G28" s="32"/>
    </row>
    <row r="29" spans="1:7" ht="4.5" customHeight="1">
      <c r="A29" s="339"/>
      <c r="B29" s="35"/>
      <c r="C29" s="36"/>
      <c r="D29" s="14"/>
      <c r="E29" s="14"/>
      <c r="F29" s="330"/>
      <c r="G29" s="63"/>
    </row>
    <row r="30" spans="1:7" ht="12.75">
      <c r="A30" s="339"/>
      <c r="B30" s="38">
        <v>6071</v>
      </c>
      <c r="C30" s="30" t="s">
        <v>268</v>
      </c>
      <c r="D30" s="18"/>
      <c r="E30" s="18"/>
      <c r="F30" s="31"/>
      <c r="G30" s="32"/>
    </row>
    <row r="31" spans="1:7" ht="4.5" customHeight="1">
      <c r="A31" s="339"/>
      <c r="B31" s="35"/>
      <c r="C31" s="36"/>
      <c r="D31" s="14"/>
      <c r="E31" s="14"/>
      <c r="F31" s="14"/>
      <c r="G31" s="63"/>
    </row>
    <row r="32" spans="1:7" ht="12.75">
      <c r="A32" s="339"/>
      <c r="B32" s="38">
        <v>61112</v>
      </c>
      <c r="C32" s="30" t="s">
        <v>281</v>
      </c>
      <c r="D32" s="18"/>
      <c r="E32" s="18"/>
      <c r="F32" s="31"/>
      <c r="G32" s="32"/>
    </row>
    <row r="33" spans="1:7" ht="12.75">
      <c r="A33" s="339"/>
      <c r="B33" s="38">
        <v>61118</v>
      </c>
      <c r="C33" s="30" t="s">
        <v>462</v>
      </c>
      <c r="D33" s="18"/>
      <c r="E33" s="18"/>
      <c r="F33" s="31"/>
      <c r="G33" s="32"/>
    </row>
    <row r="34" spans="1:7" ht="4.5" customHeight="1">
      <c r="A34" s="339"/>
      <c r="B34" s="35"/>
      <c r="C34" s="36"/>
      <c r="D34" s="14"/>
      <c r="E34" s="14"/>
      <c r="F34" s="14"/>
      <c r="G34" s="63"/>
    </row>
    <row r="35" spans="1:7" ht="12.75">
      <c r="A35" s="339"/>
      <c r="B35" s="38">
        <v>613151</v>
      </c>
      <c r="C35" s="58" t="s">
        <v>222</v>
      </c>
      <c r="D35" s="18"/>
      <c r="E35" s="18"/>
      <c r="F35" s="31"/>
      <c r="G35" s="32"/>
    </row>
    <row r="36" spans="1:7" ht="12.75">
      <c r="A36" s="339"/>
      <c r="B36" s="38">
        <v>613152</v>
      </c>
      <c r="C36" s="58" t="s">
        <v>223</v>
      </c>
      <c r="D36" s="18"/>
      <c r="E36" s="18"/>
      <c r="F36" s="31"/>
      <c r="G36" s="32"/>
    </row>
    <row r="37" spans="1:7" ht="12.75">
      <c r="A37" s="339"/>
      <c r="B37" s="38">
        <v>613158</v>
      </c>
      <c r="C37" s="58" t="s">
        <v>224</v>
      </c>
      <c r="D37" s="18"/>
      <c r="E37" s="18"/>
      <c r="F37" s="31"/>
      <c r="G37" s="32"/>
    </row>
    <row r="38" spans="1:7" ht="9" customHeight="1">
      <c r="A38" s="339"/>
      <c r="B38" s="65"/>
      <c r="C38" s="106"/>
      <c r="D38" s="23"/>
      <c r="E38" s="23"/>
      <c r="F38" s="23"/>
      <c r="G38" s="66"/>
    </row>
    <row r="39" spans="1:7" ht="12.75">
      <c r="A39" s="339"/>
      <c r="B39" s="53"/>
      <c r="C39" s="54"/>
      <c r="D39" s="55"/>
      <c r="E39" s="55"/>
      <c r="F39" s="56" t="s">
        <v>292</v>
      </c>
      <c r="G39" s="297">
        <f>SUM(G18:G37)</f>
        <v>0</v>
      </c>
    </row>
    <row r="40" spans="1:7" ht="12.75">
      <c r="A40" s="339"/>
      <c r="B40" s="38"/>
      <c r="C40" s="58"/>
      <c r="D40" s="18"/>
      <c r="E40" s="18"/>
      <c r="F40" s="18"/>
      <c r="G40" s="72"/>
    </row>
    <row r="41" spans="1:7" ht="12.75">
      <c r="A41" s="339"/>
      <c r="B41" s="59" t="s">
        <v>81</v>
      </c>
      <c r="C41" s="60"/>
      <c r="D41" s="61"/>
      <c r="E41" s="61"/>
      <c r="F41" s="61"/>
      <c r="G41" s="62"/>
    </row>
    <row r="42" spans="1:7" ht="12.75">
      <c r="A42" s="173"/>
      <c r="B42" s="192">
        <v>602661</v>
      </c>
      <c r="C42" s="184" t="s">
        <v>468</v>
      </c>
      <c r="D42" s="149"/>
      <c r="E42" s="149"/>
      <c r="F42" s="149"/>
      <c r="G42" s="32"/>
    </row>
    <row r="43" spans="1:7" ht="12.75">
      <c r="A43" s="339"/>
      <c r="B43" s="38">
        <v>602664</v>
      </c>
      <c r="C43" s="30" t="s">
        <v>262</v>
      </c>
      <c r="D43" s="18"/>
      <c r="E43" s="18"/>
      <c r="F43" s="31"/>
      <c r="G43" s="32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s="2" customFormat="1" ht="12.75">
      <c r="A45" s="16"/>
      <c r="B45" s="38">
        <v>606261</v>
      </c>
      <c r="C45" s="30" t="s">
        <v>466</v>
      </c>
      <c r="D45" s="18"/>
      <c r="E45" s="18"/>
      <c r="F45" s="18"/>
      <c r="G45" s="64"/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61221</v>
      </c>
      <c r="C47" s="30" t="s">
        <v>201</v>
      </c>
      <c r="D47" s="18"/>
      <c r="E47" s="18"/>
      <c r="F47" s="31"/>
      <c r="G47" s="32"/>
    </row>
    <row r="48" spans="1:7" ht="12.75">
      <c r="A48" s="339"/>
      <c r="B48" s="38">
        <v>61222</v>
      </c>
      <c r="C48" s="30" t="s">
        <v>202</v>
      </c>
      <c r="D48" s="18"/>
      <c r="E48" s="18"/>
      <c r="F48" s="31"/>
      <c r="G48" s="32"/>
    </row>
    <row r="49" spans="1:7" ht="12.75">
      <c r="A49" s="339"/>
      <c r="B49" s="38">
        <v>61223</v>
      </c>
      <c r="C49" s="30" t="s">
        <v>203</v>
      </c>
      <c r="D49" s="18"/>
      <c r="E49" s="18"/>
      <c r="F49" s="31"/>
      <c r="G49" s="32"/>
    </row>
    <row r="50" spans="1:7" ht="12.75">
      <c r="A50" s="339"/>
      <c r="B50" s="38">
        <v>61231</v>
      </c>
      <c r="C50" s="30" t="s">
        <v>94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339"/>
      <c r="B52" s="38">
        <v>6223</v>
      </c>
      <c r="C52" s="30" t="s">
        <v>107</v>
      </c>
      <c r="D52" s="18"/>
      <c r="E52" s="18"/>
      <c r="F52" s="31"/>
      <c r="G52" s="32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64"/>
    </row>
    <row r="55" spans="1:7" ht="4.5" customHeight="1">
      <c r="A55" s="339"/>
      <c r="B55" s="35"/>
      <c r="C55" s="36"/>
      <c r="D55" s="14"/>
      <c r="E55" s="14"/>
      <c r="F55" s="14"/>
      <c r="G55" s="63"/>
    </row>
    <row r="56" spans="1:7" ht="12.75">
      <c r="A56" s="339"/>
      <c r="B56" s="38">
        <v>6522</v>
      </c>
      <c r="C56" s="30" t="s">
        <v>302</v>
      </c>
      <c r="D56" s="18"/>
      <c r="E56" s="18"/>
      <c r="F56" s="31"/>
      <c r="G56" s="32"/>
    </row>
    <row r="57" spans="1:7" ht="9" customHeight="1">
      <c r="A57" s="339"/>
      <c r="B57" s="65"/>
      <c r="C57" s="21"/>
      <c r="D57" s="23"/>
      <c r="E57" s="23"/>
      <c r="F57" s="23"/>
      <c r="G57" s="66"/>
    </row>
    <row r="58" spans="1:7" ht="12.75">
      <c r="A58" s="339"/>
      <c r="B58" s="67"/>
      <c r="C58" s="68"/>
      <c r="D58" s="69"/>
      <c r="E58" s="69"/>
      <c r="F58" s="70" t="s">
        <v>121</v>
      </c>
      <c r="G58" s="71">
        <f>SUM(G42:G56)</f>
        <v>0</v>
      </c>
    </row>
    <row r="59" spans="1:7" ht="12.75">
      <c r="A59" s="339"/>
      <c r="B59" s="38"/>
      <c r="C59" s="30"/>
      <c r="D59" s="18"/>
      <c r="E59" s="18"/>
      <c r="F59" s="18"/>
      <c r="G59" s="72"/>
    </row>
    <row r="60" spans="1:7" ht="12.75">
      <c r="A60" s="339"/>
      <c r="B60" s="73" t="s">
        <v>122</v>
      </c>
      <c r="C60" s="74"/>
      <c r="D60" s="75"/>
      <c r="E60" s="75"/>
      <c r="F60" s="75"/>
      <c r="G60" s="76"/>
    </row>
    <row r="61" spans="1:7" ht="12.75">
      <c r="A61" s="339"/>
      <c r="B61" s="38">
        <v>6722</v>
      </c>
      <c r="C61" s="331" t="s">
        <v>263</v>
      </c>
      <c r="D61" s="18"/>
      <c r="E61" s="18"/>
      <c r="F61" s="31"/>
      <c r="G61" s="32"/>
    </row>
    <row r="62" spans="1:7" ht="4.5" customHeight="1">
      <c r="A62" s="339"/>
      <c r="B62" s="35"/>
      <c r="C62" s="36"/>
      <c r="D62" s="14"/>
      <c r="E62" s="14"/>
      <c r="F62" s="14"/>
      <c r="G62" s="63"/>
    </row>
    <row r="63" spans="1:7" ht="12.75">
      <c r="A63" s="339"/>
      <c r="B63" s="38">
        <v>6811251</v>
      </c>
      <c r="C63" s="30" t="s">
        <v>264</v>
      </c>
      <c r="D63" s="18"/>
      <c r="E63" s="18"/>
      <c r="F63" s="31"/>
      <c r="G63" s="32"/>
    </row>
    <row r="64" spans="1:7" ht="9" customHeight="1">
      <c r="A64" s="339"/>
      <c r="B64" s="65"/>
      <c r="C64" s="21"/>
      <c r="D64" s="23"/>
      <c r="E64" s="23"/>
      <c r="F64" s="23"/>
      <c r="G64" s="66"/>
    </row>
    <row r="65" spans="1:7" ht="12.75">
      <c r="A65" s="339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339"/>
      <c r="B66" s="82"/>
      <c r="C66" s="34"/>
      <c r="D66" s="83"/>
      <c r="E66" s="18"/>
      <c r="F66" s="18"/>
      <c r="G66" s="72"/>
    </row>
    <row r="67" spans="1:7" ht="16.5" thickBot="1" thickTop="1">
      <c r="A67" s="339"/>
      <c r="B67" s="431" t="s">
        <v>128</v>
      </c>
      <c r="C67" s="432"/>
      <c r="D67" s="432"/>
      <c r="E67" s="432"/>
      <c r="F67" s="433"/>
      <c r="G67" s="84">
        <f>+G15+G39+G58+G65</f>
        <v>0</v>
      </c>
    </row>
    <row r="68" spans="1:7" ht="13.5" thickTop="1">
      <c r="A68" s="339"/>
      <c r="B68" s="85"/>
      <c r="C68" s="85"/>
      <c r="D68" s="85"/>
      <c r="E68" s="85"/>
      <c r="F68" s="85"/>
      <c r="G68" s="85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339"/>
      <c r="C71" s="339"/>
      <c r="D71" s="339"/>
      <c r="E71" s="339"/>
      <c r="F71" s="339"/>
      <c r="G71" s="339"/>
    </row>
    <row r="72" spans="1:7" ht="12.75">
      <c r="A72" s="339"/>
      <c r="B72" s="85"/>
      <c r="C72" s="85"/>
      <c r="D72" s="85"/>
      <c r="E72" s="85"/>
      <c r="F72" s="85"/>
      <c r="G72" s="85"/>
    </row>
    <row r="73" spans="1:7" ht="12.75">
      <c r="A73" s="339"/>
      <c r="B73" s="324" t="s">
        <v>320</v>
      </c>
      <c r="C73" s="87"/>
      <c r="D73" s="299"/>
      <c r="E73" s="89"/>
      <c r="F73" s="89"/>
      <c r="G73" s="85"/>
    </row>
    <row r="74" spans="1:7" ht="3.75" customHeight="1">
      <c r="A74" s="339"/>
      <c r="B74" s="90"/>
      <c r="C74" s="91"/>
      <c r="D74" s="85"/>
      <c r="E74" s="89"/>
      <c r="F74" s="89"/>
      <c r="G74" s="85"/>
    </row>
    <row r="75" spans="1:7" ht="15.75" thickBot="1">
      <c r="A75" s="339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339"/>
      <c r="B76" s="18"/>
      <c r="C76" s="18"/>
      <c r="D76" s="18"/>
      <c r="E76" s="18"/>
      <c r="F76" s="18"/>
      <c r="G76" s="18"/>
    </row>
    <row r="77" spans="1:7" ht="13.5" thickTop="1">
      <c r="A77" s="339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339"/>
      <c r="B78" s="420"/>
      <c r="C78" s="421"/>
      <c r="D78" s="421"/>
      <c r="E78" s="421"/>
      <c r="F78" s="422"/>
      <c r="G78" s="424"/>
    </row>
    <row r="79" spans="1:7" ht="12.75">
      <c r="A79" s="339"/>
      <c r="B79" s="93"/>
      <c r="C79" s="94"/>
      <c r="D79" s="94"/>
      <c r="E79" s="94"/>
      <c r="F79" s="94"/>
      <c r="G79" s="95"/>
    </row>
    <row r="80" spans="1:7" ht="12.75">
      <c r="A80" s="339"/>
      <c r="B80" s="96" t="s">
        <v>132</v>
      </c>
      <c r="C80" s="97"/>
      <c r="D80" s="97"/>
      <c r="E80" s="97"/>
      <c r="F80" s="97"/>
      <c r="G80" s="98"/>
    </row>
    <row r="81" spans="1:7" ht="12.75">
      <c r="A81" s="339"/>
      <c r="B81" s="38">
        <v>609</v>
      </c>
      <c r="C81" s="58" t="s">
        <v>133</v>
      </c>
      <c r="D81" s="18"/>
      <c r="E81" s="18"/>
      <c r="F81" s="31"/>
      <c r="G81" s="99"/>
    </row>
    <row r="82" spans="1:7" ht="12.75">
      <c r="A82" s="339"/>
      <c r="B82" s="38">
        <v>619</v>
      </c>
      <c r="C82" s="58" t="s">
        <v>134</v>
      </c>
      <c r="D82" s="18"/>
      <c r="E82" s="18"/>
      <c r="F82" s="31"/>
      <c r="G82" s="99"/>
    </row>
    <row r="83" spans="1:7" ht="12.75">
      <c r="A83" s="339"/>
      <c r="B83" s="38">
        <v>629</v>
      </c>
      <c r="C83" s="58" t="s">
        <v>135</v>
      </c>
      <c r="D83" s="18"/>
      <c r="E83" s="18"/>
      <c r="F83" s="31"/>
      <c r="G83" s="99"/>
    </row>
    <row r="84" spans="1:7" ht="4.5" customHeight="1">
      <c r="A84" s="339"/>
      <c r="B84" s="35"/>
      <c r="C84" s="100"/>
      <c r="D84" s="14"/>
      <c r="E84" s="14"/>
      <c r="F84" s="14"/>
      <c r="G84" s="101"/>
    </row>
    <row r="85" spans="1:7" ht="12.75">
      <c r="A85" s="339"/>
      <c r="B85" s="38">
        <v>6319</v>
      </c>
      <c r="C85" s="58" t="s">
        <v>136</v>
      </c>
      <c r="D85" s="18"/>
      <c r="E85" s="18"/>
      <c r="F85" s="31"/>
      <c r="G85" s="99"/>
    </row>
    <row r="86" spans="1:7" ht="12.75">
      <c r="A86" s="339"/>
      <c r="B86" s="38">
        <v>6339</v>
      </c>
      <c r="C86" s="58" t="s">
        <v>137</v>
      </c>
      <c r="D86" s="18"/>
      <c r="E86" s="18"/>
      <c r="F86" s="31"/>
      <c r="G86" s="99"/>
    </row>
    <row r="87" spans="1:7" ht="12.75">
      <c r="A87" s="339"/>
      <c r="B87" s="38">
        <v>6419</v>
      </c>
      <c r="C87" s="58" t="s">
        <v>138</v>
      </c>
      <c r="D87" s="18"/>
      <c r="E87" s="18"/>
      <c r="F87" s="31"/>
      <c r="G87" s="99"/>
    </row>
    <row r="88" spans="1:7" ht="12.75">
      <c r="A88" s="339"/>
      <c r="B88" s="38">
        <v>6429</v>
      </c>
      <c r="C88" s="58" t="s">
        <v>139</v>
      </c>
      <c r="D88" s="18"/>
      <c r="E88" s="18"/>
      <c r="F88" s="31"/>
      <c r="G88" s="99"/>
    </row>
    <row r="89" spans="1:7" ht="12.75">
      <c r="A89" s="339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339"/>
      <c r="B90" s="38">
        <v>64529</v>
      </c>
      <c r="C90" s="58" t="s">
        <v>141</v>
      </c>
      <c r="D90" s="18"/>
      <c r="E90" s="18"/>
      <c r="F90" s="31"/>
      <c r="G90" s="99"/>
    </row>
    <row r="91" spans="1:7" ht="12.75">
      <c r="A91" s="339"/>
      <c r="B91" s="38">
        <v>64719</v>
      </c>
      <c r="C91" s="58" t="s">
        <v>142</v>
      </c>
      <c r="D91" s="18"/>
      <c r="E91" s="18"/>
      <c r="F91" s="31"/>
      <c r="G91" s="99"/>
    </row>
    <row r="92" spans="1:7" ht="12.75">
      <c r="A92" s="339"/>
      <c r="B92" s="38">
        <v>64729</v>
      </c>
      <c r="C92" s="58" t="s">
        <v>143</v>
      </c>
      <c r="D92" s="18"/>
      <c r="E92" s="18"/>
      <c r="F92" s="31"/>
      <c r="G92" s="99"/>
    </row>
    <row r="93" spans="1:7" ht="12.75">
      <c r="A93" s="339"/>
      <c r="B93" s="38">
        <v>6489</v>
      </c>
      <c r="C93" s="58" t="s">
        <v>144</v>
      </c>
      <c r="D93" s="18"/>
      <c r="E93" s="18"/>
      <c r="F93" s="31"/>
      <c r="G93" s="99"/>
    </row>
    <row r="94" spans="1:7" ht="4.5" customHeight="1">
      <c r="A94" s="339"/>
      <c r="B94" s="35"/>
      <c r="C94" s="100"/>
      <c r="D94" s="14"/>
      <c r="E94" s="14"/>
      <c r="F94" s="14"/>
      <c r="G94" s="101"/>
    </row>
    <row r="95" spans="1:7" ht="12.75">
      <c r="A95" s="339"/>
      <c r="B95" s="38">
        <v>7474</v>
      </c>
      <c r="C95" s="58" t="s">
        <v>145</v>
      </c>
      <c r="D95" s="18"/>
      <c r="E95" s="18"/>
      <c r="F95" s="31"/>
      <c r="G95" s="99"/>
    </row>
    <row r="96" spans="1:7" ht="12.75">
      <c r="A96" s="339"/>
      <c r="B96" s="38">
        <v>7476</v>
      </c>
      <c r="C96" s="58" t="s">
        <v>146</v>
      </c>
      <c r="D96" s="18"/>
      <c r="E96" s="18"/>
      <c r="F96" s="31"/>
      <c r="G96" s="99"/>
    </row>
    <row r="97" spans="1:7" ht="12.75">
      <c r="A97" s="339"/>
      <c r="B97" s="38">
        <v>7484</v>
      </c>
      <c r="C97" s="58" t="s">
        <v>147</v>
      </c>
      <c r="D97" s="18"/>
      <c r="E97" s="18"/>
      <c r="F97" s="31"/>
      <c r="G97" s="99"/>
    </row>
    <row r="98" spans="1:7" ht="12.75">
      <c r="A98" s="339"/>
      <c r="B98" s="38">
        <v>7541</v>
      </c>
      <c r="C98" s="58" t="s">
        <v>148</v>
      </c>
      <c r="D98" s="18"/>
      <c r="E98" s="18"/>
      <c r="F98" s="31"/>
      <c r="G98" s="99"/>
    </row>
    <row r="99" spans="1:7" ht="12.75">
      <c r="A99" s="339"/>
      <c r="B99" s="38">
        <v>7543</v>
      </c>
      <c r="C99" s="58" t="s">
        <v>276</v>
      </c>
      <c r="D99" s="18"/>
      <c r="E99" s="18"/>
      <c r="F99" s="31"/>
      <c r="G99" s="99"/>
    </row>
    <row r="100" spans="1:7" ht="12.75">
      <c r="A100" s="339"/>
      <c r="B100" s="38">
        <v>7548</v>
      </c>
      <c r="C100" s="58" t="s">
        <v>149</v>
      </c>
      <c r="D100" s="18"/>
      <c r="E100" s="18"/>
      <c r="F100" s="31"/>
      <c r="G100" s="99"/>
    </row>
    <row r="101" spans="1:7" ht="12.75">
      <c r="A101" s="339"/>
      <c r="B101" s="38">
        <v>758</v>
      </c>
      <c r="C101" s="58" t="s">
        <v>150</v>
      </c>
      <c r="D101" s="18"/>
      <c r="E101" s="18"/>
      <c r="F101" s="31"/>
      <c r="G101" s="99"/>
    </row>
    <row r="102" spans="1:7" ht="12.75">
      <c r="A102" s="339"/>
      <c r="B102" s="38">
        <v>772</v>
      </c>
      <c r="C102" s="58" t="s">
        <v>151</v>
      </c>
      <c r="D102" s="18"/>
      <c r="E102" s="18"/>
      <c r="F102" s="31"/>
      <c r="G102" s="99"/>
    </row>
    <row r="103" spans="1:7" ht="9" customHeight="1">
      <c r="A103" s="339"/>
      <c r="B103" s="65"/>
      <c r="C103" s="106"/>
      <c r="D103" s="23"/>
      <c r="E103" s="23"/>
      <c r="F103" s="23"/>
      <c r="G103" s="107"/>
    </row>
    <row r="104" spans="1:7" ht="12.75">
      <c r="A104" s="339"/>
      <c r="B104" s="108"/>
      <c r="C104" s="109"/>
      <c r="D104" s="110"/>
      <c r="E104" s="110"/>
      <c r="F104" s="111" t="s">
        <v>152</v>
      </c>
      <c r="G104" s="112">
        <f>SUM(G81:G102)</f>
        <v>0</v>
      </c>
    </row>
    <row r="105" spans="1:7" ht="12.75">
      <c r="A105" s="339"/>
      <c r="B105" s="38"/>
      <c r="C105" s="58"/>
      <c r="D105" s="18"/>
      <c r="E105" s="18"/>
      <c r="F105" s="18"/>
      <c r="G105" s="113"/>
    </row>
    <row r="106" spans="1:7" ht="12.75">
      <c r="A106" s="339"/>
      <c r="B106" s="114" t="s">
        <v>153</v>
      </c>
      <c r="C106" s="115"/>
      <c r="D106" s="115"/>
      <c r="E106" s="115"/>
      <c r="F106" s="115"/>
      <c r="G106" s="334"/>
    </row>
    <row r="107" spans="1:7" ht="12.75">
      <c r="A107" s="339"/>
      <c r="B107" s="117" t="s">
        <v>154</v>
      </c>
      <c r="C107" s="30" t="s">
        <v>205</v>
      </c>
      <c r="D107" s="18"/>
      <c r="E107" s="118"/>
      <c r="F107" s="18"/>
      <c r="G107" s="301"/>
    </row>
    <row r="108" spans="1:7" ht="9" customHeight="1">
      <c r="A108" s="339"/>
      <c r="B108" s="120"/>
      <c r="C108" s="21"/>
      <c r="D108" s="23"/>
      <c r="E108" s="121"/>
      <c r="F108" s="23"/>
      <c r="G108" s="66"/>
    </row>
    <row r="109" spans="1:7" ht="12.75">
      <c r="A109" s="339"/>
      <c r="B109" s="123"/>
      <c r="C109" s="124"/>
      <c r="D109" s="125"/>
      <c r="E109" s="125"/>
      <c r="F109" s="126" t="s">
        <v>293</v>
      </c>
      <c r="G109" s="302">
        <f>SUM(G107:G107)</f>
        <v>0</v>
      </c>
    </row>
    <row r="110" spans="1:7" ht="13.5" thickBot="1">
      <c r="A110" s="339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339"/>
      <c r="B111" s="131"/>
      <c r="C111" s="18"/>
      <c r="D111" s="18"/>
      <c r="E111" s="18"/>
      <c r="F111" s="18"/>
      <c r="G111" s="132"/>
    </row>
    <row r="112" spans="1:7" ht="13.5" thickBot="1">
      <c r="A112" s="339"/>
      <c r="B112" s="131"/>
      <c r="C112" s="18"/>
      <c r="D112" s="18"/>
      <c r="E112" s="18"/>
      <c r="F112" s="18"/>
      <c r="G112" s="133"/>
    </row>
    <row r="113" spans="1:7" ht="15" thickBot="1">
      <c r="A113" s="339"/>
      <c r="B113" s="131"/>
      <c r="C113" s="18"/>
      <c r="D113" s="134" t="s">
        <v>157</v>
      </c>
      <c r="E113" s="18"/>
      <c r="F113" s="18"/>
      <c r="G113" s="135">
        <f>G67-G104+G109</f>
        <v>0</v>
      </c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447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283"/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2:7" ht="13.5" thickTop="1">
      <c r="B121" s="148"/>
      <c r="C121" s="149"/>
      <c r="D121" s="149"/>
      <c r="E121" s="149"/>
      <c r="F121" s="149"/>
      <c r="G121" s="150"/>
    </row>
    <row r="122" spans="2:7" ht="12.75">
      <c r="B122" s="148"/>
      <c r="C122" s="151" t="s">
        <v>162</v>
      </c>
      <c r="D122" s="149"/>
      <c r="E122" s="149"/>
      <c r="F122" s="149"/>
      <c r="G122" s="152"/>
    </row>
    <row r="123" spans="2:7" ht="12.75">
      <c r="B123" s="153"/>
      <c r="C123" s="154"/>
      <c r="D123" s="154"/>
      <c r="E123" s="154"/>
      <c r="F123" s="154"/>
      <c r="G123" s="155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2.75">
      <c r="B126" s="156"/>
      <c r="C126" s="157"/>
      <c r="D126" s="157"/>
      <c r="E126" s="157"/>
      <c r="F126" s="157"/>
      <c r="G126" s="158"/>
    </row>
    <row r="127" spans="2:7" ht="12.75">
      <c r="B127" s="156"/>
      <c r="C127" s="157"/>
      <c r="D127" s="157"/>
      <c r="E127" s="157"/>
      <c r="F127" s="157"/>
      <c r="G127" s="158"/>
    </row>
    <row r="128" spans="2:7" ht="13.5" thickBot="1">
      <c r="B128" s="160"/>
      <c r="C128" s="161"/>
      <c r="D128" s="161"/>
      <c r="E128" s="161"/>
      <c r="F128" s="161"/>
      <c r="G128" s="162"/>
    </row>
    <row r="129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7:F67"/>
    <mergeCell ref="B75:G75"/>
    <mergeCell ref="B77:F78"/>
    <mergeCell ref="G77:G78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2" max="7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29"/>
  <sheetViews>
    <sheetView showGridLines="0" workbookViewId="0" topLeftCell="A1">
      <pane ySplit="6" topLeftCell="BM79" activePane="bottomLeft" state="frozen"/>
      <selection pane="topLeft" activeCell="A1" sqref="A1"/>
      <selection pane="bottomLeft" activeCell="B107" sqref="B107"/>
    </sheetView>
  </sheetViews>
  <sheetFormatPr defaultColWidth="11.421875" defaultRowHeight="12.75"/>
  <cols>
    <col min="1" max="1" width="12.8515625" style="364" customWidth="1"/>
    <col min="2" max="2" width="7.7109375" style="364" customWidth="1"/>
    <col min="3" max="3" width="6.7109375" style="364" customWidth="1"/>
    <col min="4" max="5" width="20.7109375" style="364" customWidth="1"/>
    <col min="6" max="6" width="23.7109375" style="364" customWidth="1"/>
    <col min="7" max="7" width="19.00390625" style="364" customWidth="1"/>
    <col min="8" max="8" width="2.7109375" style="364" customWidth="1"/>
    <col min="9" max="16384" width="11.421875" style="364" customWidth="1"/>
  </cols>
  <sheetData>
    <row r="1" spans="1:7" ht="12.75">
      <c r="A1" s="360" t="s">
        <v>446</v>
      </c>
      <c r="B1" s="361"/>
      <c r="C1" s="362"/>
      <c r="D1" s="372"/>
      <c r="E1" s="373" t="s">
        <v>66</v>
      </c>
      <c r="F1" s="412">
        <f>+0!D9</f>
        <v>0</v>
      </c>
      <c r="G1" s="413"/>
    </row>
    <row r="2" spans="1:7" ht="12.75">
      <c r="A2" s="351" t="s">
        <v>439</v>
      </c>
      <c r="B2" s="365"/>
      <c r="C2" s="366">
        <f>IF(AND('932.5 hors 932.53'!G118&gt;0,'932.53'!G118&gt;0),2,IF(AND('932.5 hors 932.53'!G118=0,'932.53'!G118=0),0,1))</f>
        <v>0</v>
      </c>
      <c r="D2" s="366"/>
      <c r="E2" s="365"/>
      <c r="F2" s="365"/>
      <c r="G2" s="367"/>
    </row>
    <row r="3" spans="1:7" ht="15.75" thickBot="1">
      <c r="A3" s="339"/>
      <c r="B3" s="414" t="s">
        <v>67</v>
      </c>
      <c r="C3" s="415"/>
      <c r="D3" s="415"/>
      <c r="E3" s="415"/>
      <c r="F3" s="415"/>
      <c r="G3" s="416"/>
    </row>
    <row r="4" spans="1:7" ht="3.75" customHeight="1" thickBot="1">
      <c r="A4" s="339"/>
      <c r="B4" s="18"/>
      <c r="C4" s="18"/>
      <c r="D4" s="18"/>
      <c r="E4" s="18"/>
      <c r="F4" s="18"/>
      <c r="G4" s="18"/>
    </row>
    <row r="5" spans="1:7" ht="13.5" thickTop="1">
      <c r="A5" s="339"/>
      <c r="B5" s="417" t="s">
        <v>68</v>
      </c>
      <c r="C5" s="418"/>
      <c r="D5" s="418"/>
      <c r="E5" s="418"/>
      <c r="F5" s="419"/>
      <c r="G5" s="423" t="s">
        <v>69</v>
      </c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55">
        <f>'932.5 hors 932.53'!G9+'932.53'!G9</f>
        <v>0</v>
      </c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55">
        <f>'932.5 hors 932.53'!G10+'932.53'!G10</f>
        <v>0</v>
      </c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55">
        <f>'932.5 hors 932.53'!G11+'932.53'!G11</f>
        <v>0</v>
      </c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55">
        <f>'932.5 hors 932.53'!G13+'932.53'!G13</f>
        <v>0</v>
      </c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55">
        <f>'932.5 hors 932.53'!G18+'932.53'!G18</f>
        <v>0</v>
      </c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55">
        <f>'932.5 hors 932.53'!G20+'932.53'!G20</f>
        <v>0</v>
      </c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55">
        <f>'932.5 hors 932.53'!G21+'932.53'!G21</f>
        <v>0</v>
      </c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55">
        <f>'932.5 hors 932.53'!G22+'932.53'!G22</f>
        <v>0</v>
      </c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55">
        <f>'932.5 hors 932.53'!G23+'932.53'!G23</f>
        <v>0</v>
      </c>
    </row>
    <row r="24" spans="1:7" ht="12.75">
      <c r="A24" s="339"/>
      <c r="B24" s="38">
        <v>60225</v>
      </c>
      <c r="C24" s="30" t="s">
        <v>280</v>
      </c>
      <c r="D24" s="18"/>
      <c r="E24" s="18"/>
      <c r="F24" s="52"/>
      <c r="G24" s="355">
        <f>'932.5 hors 932.53'!G24+'932.53'!G24</f>
        <v>0</v>
      </c>
    </row>
    <row r="25" spans="1:7" ht="12.75">
      <c r="A25" s="339"/>
      <c r="B25" s="38">
        <v>60227</v>
      </c>
      <c r="C25" s="30" t="s">
        <v>260</v>
      </c>
      <c r="D25" s="18"/>
      <c r="E25" s="18"/>
      <c r="F25" s="52"/>
      <c r="G25" s="355">
        <f>'932.5 hors 932.53'!G25+'932.53'!G25</f>
        <v>0</v>
      </c>
    </row>
    <row r="26" spans="1:7" ht="12.75">
      <c r="A26" s="339"/>
      <c r="B26" s="38">
        <v>60228</v>
      </c>
      <c r="C26" s="30" t="s">
        <v>261</v>
      </c>
      <c r="D26" s="18"/>
      <c r="E26" s="18"/>
      <c r="F26" s="52"/>
      <c r="G26" s="355">
        <f>'932.5 hors 932.53'!G26+'932.53'!G26</f>
        <v>0</v>
      </c>
    </row>
    <row r="27" spans="1:7" ht="4.5" customHeight="1">
      <c r="A27" s="339"/>
      <c r="B27" s="35"/>
      <c r="C27" s="36"/>
      <c r="D27" s="14"/>
      <c r="E27" s="14"/>
      <c r="F27" s="330"/>
      <c r="G27" s="63"/>
    </row>
    <row r="28" spans="1:7" ht="12.75">
      <c r="A28" s="339"/>
      <c r="B28" s="38">
        <v>6066</v>
      </c>
      <c r="C28" s="30" t="s">
        <v>269</v>
      </c>
      <c r="D28" s="18"/>
      <c r="E28" s="18"/>
      <c r="F28" s="31"/>
      <c r="G28" s="355">
        <f>'932.5 hors 932.53'!G28+'932.53'!G28</f>
        <v>0</v>
      </c>
    </row>
    <row r="29" spans="1:7" ht="4.5" customHeight="1">
      <c r="A29" s="339"/>
      <c r="B29" s="35"/>
      <c r="C29" s="36"/>
      <c r="D29" s="14"/>
      <c r="E29" s="14"/>
      <c r="F29" s="330"/>
      <c r="G29" s="63"/>
    </row>
    <row r="30" spans="1:7" ht="12.75">
      <c r="A30" s="339"/>
      <c r="B30" s="38">
        <v>6071</v>
      </c>
      <c r="C30" s="30" t="s">
        <v>268</v>
      </c>
      <c r="D30" s="18"/>
      <c r="E30" s="18"/>
      <c r="F30" s="31"/>
      <c r="G30" s="355">
        <f>'932.5 hors 932.53'!G30+'932.53'!G30</f>
        <v>0</v>
      </c>
    </row>
    <row r="31" spans="1:7" ht="4.5" customHeight="1">
      <c r="A31" s="339"/>
      <c r="B31" s="35"/>
      <c r="C31" s="36"/>
      <c r="D31" s="14"/>
      <c r="E31" s="14"/>
      <c r="F31" s="14"/>
      <c r="G31" s="63"/>
    </row>
    <row r="32" spans="1:7" ht="12.75">
      <c r="A32" s="339"/>
      <c r="B32" s="38">
        <v>61112</v>
      </c>
      <c r="C32" s="30" t="s">
        <v>281</v>
      </c>
      <c r="D32" s="18"/>
      <c r="E32" s="18"/>
      <c r="F32" s="31"/>
      <c r="G32" s="355">
        <f>'932.5 hors 932.53'!G32+'932.53'!G32</f>
        <v>0</v>
      </c>
    </row>
    <row r="33" spans="1:7" ht="12.75">
      <c r="A33" s="339"/>
      <c r="B33" s="38">
        <v>61118</v>
      </c>
      <c r="C33" s="30" t="s">
        <v>462</v>
      </c>
      <c r="D33" s="18"/>
      <c r="E33" s="18"/>
      <c r="F33" s="31"/>
      <c r="G33" s="355">
        <f>'932.5 hors 932.53'!G33+'932.53'!G33</f>
        <v>0</v>
      </c>
    </row>
    <row r="34" spans="1:7" ht="4.5" customHeight="1">
      <c r="A34" s="339"/>
      <c r="B34" s="35"/>
      <c r="C34" s="36"/>
      <c r="D34" s="14"/>
      <c r="E34" s="14"/>
      <c r="F34" s="14"/>
      <c r="G34" s="63"/>
    </row>
    <row r="35" spans="1:7" ht="12.75">
      <c r="A35" s="339"/>
      <c r="B35" s="38">
        <v>613151</v>
      </c>
      <c r="C35" s="58" t="s">
        <v>222</v>
      </c>
      <c r="D35" s="18"/>
      <c r="E35" s="18"/>
      <c r="F35" s="31"/>
      <c r="G35" s="355">
        <f>'932.5 hors 932.53'!G35+'932.53'!G35</f>
        <v>0</v>
      </c>
    </row>
    <row r="36" spans="1:7" ht="12.75">
      <c r="A36" s="339"/>
      <c r="B36" s="38">
        <v>613152</v>
      </c>
      <c r="C36" s="58" t="s">
        <v>223</v>
      </c>
      <c r="D36" s="18"/>
      <c r="E36" s="18"/>
      <c r="F36" s="31"/>
      <c r="G36" s="355">
        <f>'932.5 hors 932.53'!G36+'932.53'!G36</f>
        <v>0</v>
      </c>
    </row>
    <row r="37" spans="1:7" ht="12.75">
      <c r="A37" s="339"/>
      <c r="B37" s="38">
        <v>613158</v>
      </c>
      <c r="C37" s="58" t="s">
        <v>224</v>
      </c>
      <c r="D37" s="18"/>
      <c r="E37" s="18"/>
      <c r="F37" s="31"/>
      <c r="G37" s="355">
        <f>'932.5 hors 932.53'!G37+'932.53'!G37</f>
        <v>0</v>
      </c>
    </row>
    <row r="38" spans="1:7" ht="9" customHeight="1">
      <c r="A38" s="339"/>
      <c r="B38" s="65"/>
      <c r="C38" s="106"/>
      <c r="D38" s="23"/>
      <c r="E38" s="23"/>
      <c r="F38" s="23"/>
      <c r="G38" s="66"/>
    </row>
    <row r="39" spans="1:7" ht="12.75">
      <c r="A39" s="339"/>
      <c r="B39" s="53"/>
      <c r="C39" s="54"/>
      <c r="D39" s="55"/>
      <c r="E39" s="55"/>
      <c r="F39" s="56" t="s">
        <v>292</v>
      </c>
      <c r="G39" s="297">
        <f>SUM(G18:G37)</f>
        <v>0</v>
      </c>
    </row>
    <row r="40" spans="1:7" ht="12.75">
      <c r="A40" s="339"/>
      <c r="B40" s="38"/>
      <c r="C40" s="58"/>
      <c r="D40" s="18"/>
      <c r="E40" s="18"/>
      <c r="F40" s="18"/>
      <c r="G40" s="72"/>
    </row>
    <row r="41" spans="1:7" ht="12.75">
      <c r="A41" s="339"/>
      <c r="B41" s="59" t="s">
        <v>81</v>
      </c>
      <c r="C41" s="60"/>
      <c r="D41" s="61"/>
      <c r="E41" s="61"/>
      <c r="F41" s="61"/>
      <c r="G41" s="62"/>
    </row>
    <row r="42" spans="1:7" ht="12.75">
      <c r="A42" s="173"/>
      <c r="B42" s="192">
        <v>602661</v>
      </c>
      <c r="C42" s="184" t="s">
        <v>468</v>
      </c>
      <c r="D42" s="149"/>
      <c r="E42" s="149"/>
      <c r="F42" s="149"/>
      <c r="G42" s="355">
        <f>'932.5 hors 932.53'!G42+'932.53'!G42</f>
        <v>0</v>
      </c>
    </row>
    <row r="43" spans="1:7" ht="12.75">
      <c r="A43" s="339"/>
      <c r="B43" s="38">
        <v>602664</v>
      </c>
      <c r="C43" s="30" t="s">
        <v>262</v>
      </c>
      <c r="D43" s="18"/>
      <c r="E43" s="18"/>
      <c r="F43" s="31"/>
      <c r="G43" s="355">
        <f>'932.5 hors 932.53'!G43+'932.53'!G43</f>
        <v>0</v>
      </c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s="2" customFormat="1" ht="12.75">
      <c r="A45" s="16"/>
      <c r="B45" s="38">
        <v>606261</v>
      </c>
      <c r="C45" s="30" t="s">
        <v>466</v>
      </c>
      <c r="D45" s="18"/>
      <c r="E45" s="18"/>
      <c r="F45" s="18"/>
      <c r="G45" s="355">
        <f>'932.5 hors 932.53'!G45+'932.53'!G45</f>
        <v>0</v>
      </c>
    </row>
    <row r="46" spans="1:7" ht="4.5" customHeight="1">
      <c r="A46" s="339"/>
      <c r="B46" s="35"/>
      <c r="C46" s="36"/>
      <c r="D46" s="14"/>
      <c r="E46" s="14"/>
      <c r="F46" s="14"/>
      <c r="G46" s="63"/>
    </row>
    <row r="47" spans="1:7" ht="12.75">
      <c r="A47" s="339"/>
      <c r="B47" s="38">
        <v>61221</v>
      </c>
      <c r="C47" s="30" t="s">
        <v>201</v>
      </c>
      <c r="D47" s="18"/>
      <c r="E47" s="18"/>
      <c r="F47" s="31"/>
      <c r="G47" s="355">
        <f>'932.5 hors 932.53'!G47+'932.53'!G47</f>
        <v>0</v>
      </c>
    </row>
    <row r="48" spans="1:7" ht="12.75">
      <c r="A48" s="339"/>
      <c r="B48" s="38">
        <v>61222</v>
      </c>
      <c r="C48" s="30" t="s">
        <v>202</v>
      </c>
      <c r="D48" s="18"/>
      <c r="E48" s="18"/>
      <c r="F48" s="31"/>
      <c r="G48" s="355">
        <f>'932.5 hors 932.53'!G48+'932.53'!G48</f>
        <v>0</v>
      </c>
    </row>
    <row r="49" spans="1:7" ht="12.75">
      <c r="A49" s="339"/>
      <c r="B49" s="38">
        <v>61223</v>
      </c>
      <c r="C49" s="30" t="s">
        <v>203</v>
      </c>
      <c r="D49" s="18"/>
      <c r="E49" s="18"/>
      <c r="F49" s="31"/>
      <c r="G49" s="355">
        <f>'932.5 hors 932.53'!G49+'932.53'!G49</f>
        <v>0</v>
      </c>
    </row>
    <row r="50" spans="1:7" ht="12.75">
      <c r="A50" s="339"/>
      <c r="B50" s="38">
        <v>61231</v>
      </c>
      <c r="C50" s="30" t="s">
        <v>94</v>
      </c>
      <c r="D50" s="18"/>
      <c r="E50" s="18"/>
      <c r="F50" s="31"/>
      <c r="G50" s="355">
        <f>'932.5 hors 932.53'!G50+'932.53'!G50</f>
        <v>0</v>
      </c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339"/>
      <c r="B52" s="38">
        <v>6223</v>
      </c>
      <c r="C52" s="30" t="s">
        <v>107</v>
      </c>
      <c r="D52" s="18"/>
      <c r="E52" s="18"/>
      <c r="F52" s="31"/>
      <c r="G52" s="355">
        <f>'932.5 hors 932.53'!G52+'932.53'!G52</f>
        <v>0</v>
      </c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355">
        <f>'932.5 hors 932.53'!G54+'932.53'!G54</f>
        <v>0</v>
      </c>
    </row>
    <row r="55" spans="1:7" ht="4.5" customHeight="1">
      <c r="A55" s="339"/>
      <c r="B55" s="35"/>
      <c r="C55" s="36"/>
      <c r="D55" s="14"/>
      <c r="E55" s="14"/>
      <c r="F55" s="14"/>
      <c r="G55" s="63"/>
    </row>
    <row r="56" spans="1:7" ht="12.75">
      <c r="A56" s="339"/>
      <c r="B56" s="38">
        <v>6522</v>
      </c>
      <c r="C56" s="30" t="s">
        <v>302</v>
      </c>
      <c r="D56" s="18"/>
      <c r="E56" s="18"/>
      <c r="F56" s="31"/>
      <c r="G56" s="355">
        <f>'932.5 hors 932.53'!G56+'932.53'!G56</f>
        <v>0</v>
      </c>
    </row>
    <row r="57" spans="1:7" ht="9" customHeight="1">
      <c r="A57" s="339"/>
      <c r="B57" s="65"/>
      <c r="C57" s="21"/>
      <c r="D57" s="23"/>
      <c r="E57" s="23"/>
      <c r="F57" s="23"/>
      <c r="G57" s="66"/>
    </row>
    <row r="58" spans="1:7" ht="12.75">
      <c r="A58" s="339"/>
      <c r="B58" s="67"/>
      <c r="C58" s="68"/>
      <c r="D58" s="69"/>
      <c r="E58" s="69"/>
      <c r="F58" s="70" t="s">
        <v>121</v>
      </c>
      <c r="G58" s="71">
        <f>SUM(G42:G56)</f>
        <v>0</v>
      </c>
    </row>
    <row r="59" spans="1:7" ht="12.75">
      <c r="A59" s="339"/>
      <c r="B59" s="38"/>
      <c r="C59" s="30"/>
      <c r="D59" s="18"/>
      <c r="E59" s="18"/>
      <c r="F59" s="18"/>
      <c r="G59" s="72"/>
    </row>
    <row r="60" spans="1:7" ht="12.75">
      <c r="A60" s="339"/>
      <c r="B60" s="73" t="s">
        <v>122</v>
      </c>
      <c r="C60" s="74"/>
      <c r="D60" s="75"/>
      <c r="E60" s="75"/>
      <c r="F60" s="75"/>
      <c r="G60" s="76"/>
    </row>
    <row r="61" spans="1:7" ht="12.75">
      <c r="A61" s="339"/>
      <c r="B61" s="38">
        <v>6722</v>
      </c>
      <c r="C61" s="331" t="s">
        <v>263</v>
      </c>
      <c r="D61" s="18"/>
      <c r="E61" s="18"/>
      <c r="F61" s="31"/>
      <c r="G61" s="355">
        <f>'932.5 hors 932.53'!G61+'932.53'!G61</f>
        <v>0</v>
      </c>
    </row>
    <row r="62" spans="1:7" ht="4.5" customHeight="1">
      <c r="A62" s="339"/>
      <c r="B62" s="35"/>
      <c r="C62" s="36"/>
      <c r="D62" s="14"/>
      <c r="E62" s="14"/>
      <c r="F62" s="14"/>
      <c r="G62" s="63"/>
    </row>
    <row r="63" spans="1:7" ht="12.75">
      <c r="A63" s="339"/>
      <c r="B63" s="38">
        <v>6811251</v>
      </c>
      <c r="C63" s="30" t="s">
        <v>264</v>
      </c>
      <c r="D63" s="18"/>
      <c r="E63" s="18"/>
      <c r="F63" s="31"/>
      <c r="G63" s="355">
        <f>'932.5 hors 932.53'!G63+'932.53'!G63</f>
        <v>0</v>
      </c>
    </row>
    <row r="64" spans="1:7" ht="9" customHeight="1">
      <c r="A64" s="339"/>
      <c r="B64" s="65"/>
      <c r="C64" s="21"/>
      <c r="D64" s="23"/>
      <c r="E64" s="23"/>
      <c r="F64" s="23"/>
      <c r="G64" s="66"/>
    </row>
    <row r="65" spans="1:7" ht="12.75">
      <c r="A65" s="339"/>
      <c r="B65" s="77"/>
      <c r="C65" s="78"/>
      <c r="D65" s="79"/>
      <c r="E65" s="79"/>
      <c r="F65" s="80" t="s">
        <v>127</v>
      </c>
      <c r="G65" s="81">
        <f>SUM(G61:G63)</f>
        <v>0</v>
      </c>
    </row>
    <row r="66" spans="1:7" ht="13.5" thickBot="1">
      <c r="A66" s="339"/>
      <c r="B66" s="82"/>
      <c r="C66" s="34"/>
      <c r="D66" s="83"/>
      <c r="E66" s="18"/>
      <c r="F66" s="18"/>
      <c r="G66" s="72"/>
    </row>
    <row r="67" spans="1:7" ht="16.5" thickBot="1" thickTop="1">
      <c r="A67" s="339"/>
      <c r="B67" s="431" t="s">
        <v>128</v>
      </c>
      <c r="C67" s="432"/>
      <c r="D67" s="432"/>
      <c r="E67" s="432"/>
      <c r="F67" s="433"/>
      <c r="G67" s="84">
        <f>G15+G39+G58+G65</f>
        <v>0</v>
      </c>
    </row>
    <row r="68" spans="1:7" ht="13.5" thickTop="1">
      <c r="A68" s="339"/>
      <c r="B68" s="85"/>
      <c r="C68" s="85"/>
      <c r="D68" s="85"/>
      <c r="E68" s="85"/>
      <c r="F68" s="85"/>
      <c r="G68" s="85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339"/>
      <c r="C71" s="339"/>
      <c r="D71" s="339"/>
      <c r="E71" s="339"/>
      <c r="F71" s="339"/>
      <c r="G71" s="339"/>
    </row>
    <row r="72" spans="1:7" ht="12.75">
      <c r="A72" s="339"/>
      <c r="B72" s="85"/>
      <c r="C72" s="85"/>
      <c r="D72" s="85"/>
      <c r="E72" s="85"/>
      <c r="F72" s="85"/>
      <c r="G72" s="85"/>
    </row>
    <row r="73" spans="1:7" ht="12.75">
      <c r="A73" s="339"/>
      <c r="B73" s="324" t="s">
        <v>446</v>
      </c>
      <c r="C73" s="87"/>
      <c r="D73" s="88"/>
      <c r="E73" s="89"/>
      <c r="F73" s="89"/>
      <c r="G73" s="85"/>
    </row>
    <row r="74" spans="1:7" ht="3.75" customHeight="1">
      <c r="A74" s="339"/>
      <c r="B74" s="90"/>
      <c r="C74" s="91"/>
      <c r="D74" s="85"/>
      <c r="E74" s="89"/>
      <c r="F74" s="89"/>
      <c r="G74" s="85"/>
    </row>
    <row r="75" spans="1:7" ht="15.75" thickBot="1">
      <c r="A75" s="339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339"/>
      <c r="B76" s="18"/>
      <c r="C76" s="18"/>
      <c r="D76" s="18"/>
      <c r="E76" s="18"/>
      <c r="F76" s="18"/>
      <c r="G76" s="18"/>
    </row>
    <row r="77" spans="1:7" ht="13.5" thickTop="1">
      <c r="A77" s="339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339"/>
      <c r="B78" s="420"/>
      <c r="C78" s="421"/>
      <c r="D78" s="421"/>
      <c r="E78" s="421"/>
      <c r="F78" s="422"/>
      <c r="G78" s="424"/>
    </row>
    <row r="79" spans="1:7" ht="12.75">
      <c r="A79" s="339"/>
      <c r="B79" s="93"/>
      <c r="C79" s="94"/>
      <c r="D79" s="94"/>
      <c r="E79" s="94"/>
      <c r="F79" s="94"/>
      <c r="G79" s="95"/>
    </row>
    <row r="80" spans="1:7" ht="12.75">
      <c r="A80" s="339"/>
      <c r="B80" s="96" t="s">
        <v>132</v>
      </c>
      <c r="C80" s="97"/>
      <c r="D80" s="97"/>
      <c r="E80" s="97"/>
      <c r="F80" s="97"/>
      <c r="G80" s="98"/>
    </row>
    <row r="81" spans="1:7" ht="12.75">
      <c r="A81" s="339"/>
      <c r="B81" s="38">
        <v>609</v>
      </c>
      <c r="C81" s="58" t="s">
        <v>133</v>
      </c>
      <c r="D81" s="18"/>
      <c r="E81" s="18"/>
      <c r="F81" s="31"/>
      <c r="G81" s="355">
        <f>'932.5 hors 932.53'!G81+'932.53'!G81</f>
        <v>0</v>
      </c>
    </row>
    <row r="82" spans="1:7" ht="12.75">
      <c r="A82" s="339"/>
      <c r="B82" s="38">
        <v>619</v>
      </c>
      <c r="C82" s="58" t="s">
        <v>134</v>
      </c>
      <c r="D82" s="18"/>
      <c r="E82" s="18"/>
      <c r="F82" s="31"/>
      <c r="G82" s="355">
        <f>'932.5 hors 932.53'!G82+'932.53'!G82</f>
        <v>0</v>
      </c>
    </row>
    <row r="83" spans="1:7" ht="12.75">
      <c r="A83" s="339"/>
      <c r="B83" s="38">
        <v>629</v>
      </c>
      <c r="C83" s="58" t="s">
        <v>135</v>
      </c>
      <c r="D83" s="18"/>
      <c r="E83" s="18"/>
      <c r="F83" s="31"/>
      <c r="G83" s="355">
        <f>'932.5 hors 932.53'!G83+'932.53'!G83</f>
        <v>0</v>
      </c>
    </row>
    <row r="84" spans="1:7" ht="4.5" customHeight="1">
      <c r="A84" s="339"/>
      <c r="B84" s="35"/>
      <c r="C84" s="100"/>
      <c r="D84" s="14"/>
      <c r="E84" s="14"/>
      <c r="F84" s="14"/>
      <c r="G84" s="101"/>
    </row>
    <row r="85" spans="1:7" ht="12.75">
      <c r="A85" s="339"/>
      <c r="B85" s="38">
        <v>6319</v>
      </c>
      <c r="C85" s="58" t="s">
        <v>136</v>
      </c>
      <c r="D85" s="18"/>
      <c r="E85" s="18"/>
      <c r="F85" s="31"/>
      <c r="G85" s="355">
        <f>'932.5 hors 932.53'!G85+'932.53'!G85</f>
        <v>0</v>
      </c>
    </row>
    <row r="86" spans="1:7" ht="12.75">
      <c r="A86" s="339"/>
      <c r="B86" s="38">
        <v>6339</v>
      </c>
      <c r="C86" s="58" t="s">
        <v>137</v>
      </c>
      <c r="D86" s="18"/>
      <c r="E86" s="18"/>
      <c r="F86" s="31"/>
      <c r="G86" s="355">
        <f>'932.5 hors 932.53'!G86+'932.53'!G86</f>
        <v>0</v>
      </c>
    </row>
    <row r="87" spans="1:7" ht="12.75">
      <c r="A87" s="339"/>
      <c r="B87" s="38">
        <v>6419</v>
      </c>
      <c r="C87" s="58" t="s">
        <v>138</v>
      </c>
      <c r="D87" s="18"/>
      <c r="E87" s="18"/>
      <c r="F87" s="31"/>
      <c r="G87" s="355">
        <f>'932.5 hors 932.53'!G87+'932.53'!G87</f>
        <v>0</v>
      </c>
    </row>
    <row r="88" spans="1:7" ht="12.75">
      <c r="A88" s="339"/>
      <c r="B88" s="38">
        <v>6429</v>
      </c>
      <c r="C88" s="58" t="s">
        <v>139</v>
      </c>
      <c r="D88" s="18"/>
      <c r="E88" s="18"/>
      <c r="F88" s="31"/>
      <c r="G88" s="355">
        <f>'932.5 hors 932.53'!G88+'932.53'!G88</f>
        <v>0</v>
      </c>
    </row>
    <row r="89" spans="1:7" ht="12.75">
      <c r="A89" s="339"/>
      <c r="B89" s="38">
        <v>64519</v>
      </c>
      <c r="C89" s="58" t="s">
        <v>140</v>
      </c>
      <c r="D89" s="18"/>
      <c r="E89" s="18"/>
      <c r="F89" s="31"/>
      <c r="G89" s="355">
        <f>'932.5 hors 932.53'!G89+'932.53'!G89</f>
        <v>0</v>
      </c>
    </row>
    <row r="90" spans="1:7" ht="12.75">
      <c r="A90" s="339"/>
      <c r="B90" s="38">
        <v>64529</v>
      </c>
      <c r="C90" s="58" t="s">
        <v>141</v>
      </c>
      <c r="D90" s="18"/>
      <c r="E90" s="18"/>
      <c r="F90" s="31"/>
      <c r="G90" s="355">
        <f>'932.5 hors 932.53'!G90+'932.53'!G90</f>
        <v>0</v>
      </c>
    </row>
    <row r="91" spans="1:7" ht="12.75">
      <c r="A91" s="339"/>
      <c r="B91" s="38">
        <v>64719</v>
      </c>
      <c r="C91" s="58" t="s">
        <v>142</v>
      </c>
      <c r="D91" s="18"/>
      <c r="E91" s="18"/>
      <c r="F91" s="31"/>
      <c r="G91" s="355">
        <f>'932.5 hors 932.53'!G91+'932.53'!G91</f>
        <v>0</v>
      </c>
    </row>
    <row r="92" spans="1:7" ht="12.75">
      <c r="A92" s="339"/>
      <c r="B92" s="38">
        <v>64729</v>
      </c>
      <c r="C92" s="58" t="s">
        <v>143</v>
      </c>
      <c r="D92" s="18"/>
      <c r="E92" s="18"/>
      <c r="F92" s="31"/>
      <c r="G92" s="355">
        <f>'932.5 hors 932.53'!G92+'932.53'!G92</f>
        <v>0</v>
      </c>
    </row>
    <row r="93" spans="1:7" ht="12.75">
      <c r="A93" s="339"/>
      <c r="B93" s="38">
        <v>6489</v>
      </c>
      <c r="C93" s="58" t="s">
        <v>144</v>
      </c>
      <c r="D93" s="18"/>
      <c r="E93" s="18"/>
      <c r="F93" s="31"/>
      <c r="G93" s="355">
        <f>'932.5 hors 932.53'!G93+'932.53'!G93</f>
        <v>0</v>
      </c>
    </row>
    <row r="94" spans="1:7" ht="4.5" customHeight="1">
      <c r="A94" s="339"/>
      <c r="B94" s="35"/>
      <c r="C94" s="100"/>
      <c r="D94" s="14"/>
      <c r="E94" s="14"/>
      <c r="F94" s="14"/>
      <c r="G94" s="101"/>
    </row>
    <row r="95" spans="1:7" ht="12.75">
      <c r="A95" s="339"/>
      <c r="B95" s="38">
        <v>7474</v>
      </c>
      <c r="C95" s="58" t="s">
        <v>145</v>
      </c>
      <c r="D95" s="18"/>
      <c r="E95" s="18"/>
      <c r="F95" s="31"/>
      <c r="G95" s="355">
        <f>'932.5 hors 932.53'!G95+'932.53'!G95</f>
        <v>0</v>
      </c>
    </row>
    <row r="96" spans="1:7" ht="12.75">
      <c r="A96" s="339"/>
      <c r="B96" s="38">
        <v>7476</v>
      </c>
      <c r="C96" s="58" t="s">
        <v>146</v>
      </c>
      <c r="D96" s="18"/>
      <c r="E96" s="18"/>
      <c r="F96" s="31"/>
      <c r="G96" s="355">
        <f>'932.5 hors 932.53'!G96+'932.53'!G96</f>
        <v>0</v>
      </c>
    </row>
    <row r="97" spans="1:7" ht="12.75">
      <c r="A97" s="339"/>
      <c r="B97" s="38">
        <v>7484</v>
      </c>
      <c r="C97" s="58" t="s">
        <v>147</v>
      </c>
      <c r="D97" s="18"/>
      <c r="E97" s="18"/>
      <c r="F97" s="31"/>
      <c r="G97" s="355">
        <f>'932.5 hors 932.53'!G97+'932.53'!G97</f>
        <v>0</v>
      </c>
    </row>
    <row r="98" spans="1:7" ht="12.75">
      <c r="A98" s="339"/>
      <c r="B98" s="38">
        <v>7541</v>
      </c>
      <c r="C98" s="58" t="s">
        <v>148</v>
      </c>
      <c r="D98" s="18"/>
      <c r="E98" s="18"/>
      <c r="F98" s="31"/>
      <c r="G98" s="355">
        <f>'932.5 hors 932.53'!G98+'932.53'!G98</f>
        <v>0</v>
      </c>
    </row>
    <row r="99" spans="1:7" ht="12.75">
      <c r="A99" s="339"/>
      <c r="B99" s="38">
        <v>7543</v>
      </c>
      <c r="C99" s="58" t="s">
        <v>276</v>
      </c>
      <c r="D99" s="18"/>
      <c r="E99" s="18"/>
      <c r="F99" s="31"/>
      <c r="G99" s="355">
        <f>'932.5 hors 932.53'!G99+'932.53'!G99</f>
        <v>0</v>
      </c>
    </row>
    <row r="100" spans="1:7" ht="12.75">
      <c r="A100" s="339"/>
      <c r="B100" s="38">
        <v>7548</v>
      </c>
      <c r="C100" s="58" t="s">
        <v>149</v>
      </c>
      <c r="D100" s="18"/>
      <c r="E100" s="18"/>
      <c r="F100" s="31"/>
      <c r="G100" s="355">
        <f>'932.5 hors 932.53'!G100+'932.53'!G100</f>
        <v>0</v>
      </c>
    </row>
    <row r="101" spans="1:7" ht="12.75">
      <c r="A101" s="339"/>
      <c r="B101" s="38">
        <v>758</v>
      </c>
      <c r="C101" s="58" t="s">
        <v>150</v>
      </c>
      <c r="D101" s="18"/>
      <c r="E101" s="18"/>
      <c r="F101" s="31"/>
      <c r="G101" s="355">
        <f>'932.5 hors 932.53'!G101+'932.53'!G101</f>
        <v>0</v>
      </c>
    </row>
    <row r="102" spans="1:7" ht="12.75">
      <c r="A102" s="339"/>
      <c r="B102" s="38">
        <v>772</v>
      </c>
      <c r="C102" s="58" t="s">
        <v>151</v>
      </c>
      <c r="D102" s="18"/>
      <c r="E102" s="18"/>
      <c r="F102" s="31"/>
      <c r="G102" s="355">
        <f>'932.5 hors 932.53'!G102+'932.53'!G102</f>
        <v>0</v>
      </c>
    </row>
    <row r="103" spans="1:7" ht="9" customHeight="1">
      <c r="A103" s="339"/>
      <c r="B103" s="65"/>
      <c r="C103" s="106"/>
      <c r="D103" s="23"/>
      <c r="E103" s="23"/>
      <c r="F103" s="23"/>
      <c r="G103" s="107"/>
    </row>
    <row r="104" spans="1:7" ht="12.75">
      <c r="A104" s="339"/>
      <c r="B104" s="108"/>
      <c r="C104" s="109"/>
      <c r="D104" s="110"/>
      <c r="E104" s="110"/>
      <c r="F104" s="111" t="s">
        <v>152</v>
      </c>
      <c r="G104" s="112">
        <f>SUM(G81:G102)</f>
        <v>0</v>
      </c>
    </row>
    <row r="105" spans="1:7" ht="12.75">
      <c r="A105" s="339"/>
      <c r="B105" s="38"/>
      <c r="C105" s="58"/>
      <c r="D105" s="18"/>
      <c r="E105" s="18"/>
      <c r="F105" s="18"/>
      <c r="G105" s="113"/>
    </row>
    <row r="106" spans="1:7" ht="12.75">
      <c r="A106" s="339"/>
      <c r="B106" s="114" t="s">
        <v>153</v>
      </c>
      <c r="C106" s="115"/>
      <c r="D106" s="115"/>
      <c r="E106" s="115"/>
      <c r="F106" s="115"/>
      <c r="G106" s="334"/>
    </row>
    <row r="107" spans="1:7" ht="12.75">
      <c r="A107" s="339"/>
      <c r="B107" s="117" t="s">
        <v>154</v>
      </c>
      <c r="C107" s="30" t="s">
        <v>205</v>
      </c>
      <c r="D107" s="18"/>
      <c r="E107" s="118"/>
      <c r="F107" s="18"/>
      <c r="G107" s="355">
        <f>'932.5 hors 932.53'!G107+'932.53'!G107</f>
        <v>0</v>
      </c>
    </row>
    <row r="108" spans="1:7" ht="9" customHeight="1">
      <c r="A108" s="339"/>
      <c r="B108" s="120"/>
      <c r="C108" s="21"/>
      <c r="D108" s="23"/>
      <c r="E108" s="121"/>
      <c r="F108" s="23"/>
      <c r="G108" s="66"/>
    </row>
    <row r="109" spans="1:7" ht="12.75">
      <c r="A109" s="339"/>
      <c r="B109" s="123"/>
      <c r="C109" s="124"/>
      <c r="D109" s="125"/>
      <c r="E109" s="125"/>
      <c r="F109" s="126" t="s">
        <v>293</v>
      </c>
      <c r="G109" s="302">
        <f>G107</f>
        <v>0</v>
      </c>
    </row>
    <row r="110" spans="1:7" ht="13.5" thickBot="1">
      <c r="A110" s="339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339"/>
      <c r="B111" s="131"/>
      <c r="C111" s="18"/>
      <c r="D111" s="18"/>
      <c r="E111" s="18"/>
      <c r="F111" s="18"/>
      <c r="G111" s="132"/>
    </row>
    <row r="112" spans="1:7" ht="13.5" thickBot="1">
      <c r="A112" s="339"/>
      <c r="B112" s="131"/>
      <c r="C112" s="18"/>
      <c r="D112" s="18"/>
      <c r="E112" s="18"/>
      <c r="F112" s="18"/>
      <c r="G112" s="133"/>
    </row>
    <row r="113" spans="1:7" ht="15" thickBot="1">
      <c r="A113" s="339"/>
      <c r="B113" s="131"/>
      <c r="C113" s="18"/>
      <c r="D113" s="134" t="s">
        <v>157</v>
      </c>
      <c r="E113" s="18"/>
      <c r="F113" s="18"/>
      <c r="G113" s="135">
        <f>G67-G104+G109</f>
        <v>0</v>
      </c>
    </row>
    <row r="114" spans="1:7" ht="12.75">
      <c r="A114" s="339"/>
      <c r="B114" s="131"/>
      <c r="C114" s="18"/>
      <c r="D114" s="136"/>
      <c r="E114" s="18"/>
      <c r="F114" s="18"/>
      <c r="G114" s="137"/>
    </row>
    <row r="115" spans="1:7" ht="13.5" thickBot="1">
      <c r="A115" s="339"/>
      <c r="B115" s="131"/>
      <c r="C115" s="18"/>
      <c r="D115" s="136"/>
      <c r="E115" s="18"/>
      <c r="F115" s="18"/>
      <c r="G115" s="137" t="s">
        <v>447</v>
      </c>
    </row>
    <row r="116" spans="1:7" ht="15" thickBot="1">
      <c r="A116" s="339"/>
      <c r="B116" s="131"/>
      <c r="C116" s="18"/>
      <c r="D116" s="134" t="s">
        <v>160</v>
      </c>
      <c r="E116" s="18"/>
      <c r="F116" s="18"/>
      <c r="G116" s="359">
        <f>'932.5 hors 932.53'!G116+'932.53'!G116</f>
        <v>0</v>
      </c>
    </row>
    <row r="117" spans="1:7" ht="13.5" thickBot="1">
      <c r="A117" s="339"/>
      <c r="B117" s="131"/>
      <c r="C117" s="18"/>
      <c r="D117" s="136"/>
      <c r="E117" s="18"/>
      <c r="F117" s="18"/>
      <c r="G117" s="140"/>
    </row>
    <row r="118" spans="1:7" ht="15.75" thickBot="1">
      <c r="A118" s="339"/>
      <c r="B118" s="131"/>
      <c r="C118" s="18"/>
      <c r="D118" s="141" t="s">
        <v>161</v>
      </c>
      <c r="E118" s="18"/>
      <c r="F118" s="18"/>
      <c r="G118" s="303">
        <f>IF(G116=0,0,G113/G116)</f>
        <v>0</v>
      </c>
    </row>
    <row r="119" spans="1:7" ht="15">
      <c r="A119" s="339"/>
      <c r="B119" s="131"/>
      <c r="C119" s="18"/>
      <c r="D119" s="136"/>
      <c r="E119" s="18"/>
      <c r="F119" s="18"/>
      <c r="G119" s="144"/>
    </row>
    <row r="120" spans="1:7" ht="13.5" thickBot="1">
      <c r="A120" s="339"/>
      <c r="B120" s="128"/>
      <c r="C120" s="129"/>
      <c r="D120" s="145"/>
      <c r="E120" s="129"/>
      <c r="F120" s="129"/>
      <c r="G120" s="146"/>
    </row>
    <row r="121" spans="1:7" ht="13.5" thickTop="1">
      <c r="A121" s="339"/>
      <c r="B121" s="131"/>
      <c r="C121" s="18"/>
      <c r="D121" s="18"/>
      <c r="E121" s="18"/>
      <c r="F121" s="18"/>
      <c r="G121" s="132"/>
    </row>
    <row r="122" spans="1:7" ht="12.75">
      <c r="A122" s="339"/>
      <c r="B122" s="131"/>
      <c r="C122" s="368" t="s">
        <v>162</v>
      </c>
      <c r="D122" s="18"/>
      <c r="E122" s="18"/>
      <c r="F122" s="18"/>
      <c r="G122" s="133"/>
    </row>
    <row r="123" spans="1:7" ht="12.75">
      <c r="A123" s="339"/>
      <c r="B123" s="131"/>
      <c r="C123" s="18"/>
      <c r="D123" s="18"/>
      <c r="E123" s="18"/>
      <c r="F123" s="18"/>
      <c r="G123" s="133"/>
    </row>
    <row r="124" spans="1:7" ht="12.75">
      <c r="A124" s="339"/>
      <c r="B124" s="369"/>
      <c r="C124" s="370"/>
      <c r="D124" s="370"/>
      <c r="E124" s="370"/>
      <c r="F124" s="370"/>
      <c r="G124" s="371"/>
    </row>
    <row r="125" spans="1:7" ht="12.75">
      <c r="A125" s="339"/>
      <c r="B125" s="369"/>
      <c r="C125" s="370"/>
      <c r="D125" s="370"/>
      <c r="E125" s="370"/>
      <c r="F125" s="370"/>
      <c r="G125" s="371"/>
    </row>
    <row r="126" spans="1:7" ht="12.75">
      <c r="A126" s="339"/>
      <c r="B126" s="369"/>
      <c r="C126" s="370"/>
      <c r="D126" s="370"/>
      <c r="E126" s="370"/>
      <c r="F126" s="370"/>
      <c r="G126" s="371"/>
    </row>
    <row r="127" spans="1:7" ht="12.75">
      <c r="A127" s="339"/>
      <c r="B127" s="369"/>
      <c r="C127" s="370"/>
      <c r="D127" s="370"/>
      <c r="E127" s="370"/>
      <c r="F127" s="370"/>
      <c r="G127" s="371"/>
    </row>
    <row r="128" spans="1:7" ht="13.5" thickBot="1">
      <c r="A128" s="339"/>
      <c r="B128" s="128"/>
      <c r="C128" s="129"/>
      <c r="D128" s="129"/>
      <c r="E128" s="129"/>
      <c r="F128" s="129"/>
      <c r="G128" s="146"/>
    </row>
    <row r="129" spans="1:7" ht="13.5" thickTop="1">
      <c r="A129" s="339"/>
      <c r="B129" s="339"/>
      <c r="C129" s="339"/>
      <c r="D129" s="339"/>
      <c r="E129" s="339"/>
      <c r="F129" s="339"/>
      <c r="G129" s="339"/>
    </row>
  </sheetData>
  <sheetProtection password="DDAC" sheet="1" objects="1" scenarios="1"/>
  <mergeCells count="8">
    <mergeCell ref="F1:G1"/>
    <mergeCell ref="B75:G75"/>
    <mergeCell ref="B77:F78"/>
    <mergeCell ref="G77:G78"/>
    <mergeCell ref="B3:G3"/>
    <mergeCell ref="B5:F6"/>
    <mergeCell ref="G5:G6"/>
    <mergeCell ref="B67:F67"/>
  </mergeCell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87" r:id="rId1"/>
  <headerFooter alignWithMargins="0">
    <oddFooter>&amp;C&amp;"Times New Roman,Normal"&amp;9BASE d'ANGERS
Février 2013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showGridLines="0" workbookViewId="0" topLeftCell="A1">
      <pane ySplit="6" topLeftCell="BM94" activePane="bottomLeft" state="frozen"/>
      <selection pane="topLeft" activeCell="A7" sqref="A7"/>
      <selection pane="bottomLeft" activeCell="I126" sqref="I126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163</v>
      </c>
      <c r="C1" s="13" t="s">
        <v>164</v>
      </c>
      <c r="D1" s="14"/>
      <c r="E1" s="15" t="s">
        <v>66</v>
      </c>
      <c r="F1" s="412">
        <f>+0!D9</f>
        <v>0</v>
      </c>
      <c r="G1" s="413"/>
    </row>
    <row r="2" spans="1:7" ht="6.75" customHeight="1" thickBot="1">
      <c r="A2" s="16"/>
      <c r="B2" s="17">
        <f>SUBSTITUTE(B1,".","")*1</f>
        <v>931112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0.5" customHeight="1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16"/>
      <c r="B13" s="39"/>
      <c r="C13" s="40"/>
      <c r="D13" s="23"/>
      <c r="E13" s="23"/>
      <c r="F13" s="23"/>
      <c r="G13" s="41"/>
    </row>
    <row r="14" spans="1:7" ht="12" customHeight="1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1.25" customHeight="1">
      <c r="A15" s="16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21"/>
      <c r="B17" s="38"/>
      <c r="C17" s="30" t="s">
        <v>165</v>
      </c>
      <c r="D17" s="18"/>
      <c r="E17" s="18"/>
      <c r="F17" s="18"/>
      <c r="G17" s="51"/>
    </row>
    <row r="18" spans="1:7" ht="9" customHeight="1">
      <c r="A18" s="16"/>
      <c r="B18" s="38"/>
      <c r="C18" s="30"/>
      <c r="D18" s="18"/>
      <c r="E18" s="18"/>
      <c r="F18" s="52"/>
      <c r="G18" s="51"/>
    </row>
    <row r="19" spans="1:7" ht="12" customHeight="1">
      <c r="A19" s="21"/>
      <c r="B19" s="53"/>
      <c r="C19" s="54"/>
      <c r="D19" s="55"/>
      <c r="E19" s="55"/>
      <c r="F19" s="56"/>
      <c r="G19" s="57"/>
    </row>
    <row r="20" spans="1:7" ht="10.5" customHeight="1">
      <c r="A20" s="16"/>
      <c r="B20" s="38"/>
      <c r="C20" s="58"/>
      <c r="D20" s="18"/>
      <c r="E20" s="18"/>
      <c r="F20" s="18"/>
      <c r="G20" s="51"/>
    </row>
    <row r="21" spans="1:7" ht="12.75">
      <c r="A21" s="16"/>
      <c r="B21" s="59" t="s">
        <v>81</v>
      </c>
      <c r="C21" s="60"/>
      <c r="D21" s="61"/>
      <c r="E21" s="61"/>
      <c r="F21" s="61"/>
      <c r="G21" s="62"/>
    </row>
    <row r="22" spans="1:7" ht="12.75">
      <c r="A22" s="16"/>
      <c r="B22" s="38">
        <v>6012</v>
      </c>
      <c r="C22" s="30" t="s">
        <v>82</v>
      </c>
      <c r="D22" s="18"/>
      <c r="E22" s="18"/>
      <c r="F22" s="18"/>
      <c r="G22" s="32"/>
    </row>
    <row r="23" spans="1:7" ht="4.5" customHeight="1">
      <c r="A23" s="16"/>
      <c r="B23" s="35"/>
      <c r="C23" s="36"/>
      <c r="D23" s="14"/>
      <c r="E23" s="14"/>
      <c r="F23" s="14"/>
      <c r="G23" s="63"/>
    </row>
    <row r="24" spans="1:7" ht="12.75">
      <c r="A24" s="16"/>
      <c r="B24" s="38">
        <v>60262</v>
      </c>
      <c r="C24" s="30" t="s">
        <v>83</v>
      </c>
      <c r="D24" s="18"/>
      <c r="E24" s="18"/>
      <c r="F24" s="31"/>
      <c r="G24" s="32"/>
    </row>
    <row r="25" spans="1:7" ht="12.75">
      <c r="A25" s="173"/>
      <c r="B25" s="192">
        <v>602661</v>
      </c>
      <c r="C25" s="184" t="s">
        <v>468</v>
      </c>
      <c r="D25" s="149"/>
      <c r="E25" s="149"/>
      <c r="F25" s="149"/>
      <c r="G25" s="32"/>
    </row>
    <row r="26" spans="1:7" ht="12.75">
      <c r="A26" s="16"/>
      <c r="B26" s="38">
        <v>602662</v>
      </c>
      <c r="C26" s="30" t="s">
        <v>84</v>
      </c>
      <c r="D26" s="18"/>
      <c r="E26" s="18"/>
      <c r="F26" s="18"/>
      <c r="G26" s="32"/>
    </row>
    <row r="27" spans="1:7" ht="12.75">
      <c r="A27" s="173"/>
      <c r="B27" s="192">
        <v>602664</v>
      </c>
      <c r="C27" s="184" t="s">
        <v>262</v>
      </c>
      <c r="D27" s="149"/>
      <c r="E27" s="149"/>
      <c r="F27" s="149"/>
      <c r="G27" s="32"/>
    </row>
    <row r="28" spans="1:7" ht="12.75">
      <c r="A28" s="16"/>
      <c r="B28" s="38">
        <v>602668</v>
      </c>
      <c r="C28" s="30" t="s">
        <v>85</v>
      </c>
      <c r="D28" s="18"/>
      <c r="E28" s="18"/>
      <c r="F28" s="18"/>
      <c r="G28" s="32"/>
    </row>
    <row r="29" spans="1:7" ht="12.75">
      <c r="A29" s="16"/>
      <c r="B29" s="38">
        <v>60268</v>
      </c>
      <c r="C29" s="30" t="s">
        <v>86</v>
      </c>
      <c r="D29" s="18"/>
      <c r="E29" s="18"/>
      <c r="F29" s="18"/>
      <c r="G29" s="32"/>
    </row>
    <row r="30" spans="1:7" ht="12.75">
      <c r="A30" s="16"/>
      <c r="B30" s="38">
        <v>6028</v>
      </c>
      <c r="C30" s="30" t="s">
        <v>87</v>
      </c>
      <c r="D30" s="18"/>
      <c r="E30" s="18"/>
      <c r="F30" s="18"/>
      <c r="G30" s="32"/>
    </row>
    <row r="31" spans="1:7" ht="4.5" customHeight="1">
      <c r="A31" s="16"/>
      <c r="B31" s="35"/>
      <c r="C31" s="36"/>
      <c r="D31" s="14"/>
      <c r="E31" s="14"/>
      <c r="F31" s="14"/>
      <c r="G31" s="63"/>
    </row>
    <row r="32" spans="1:7" ht="12.75">
      <c r="A32" s="16"/>
      <c r="B32" s="38">
        <v>60622</v>
      </c>
      <c r="C32" s="30" t="s">
        <v>88</v>
      </c>
      <c r="D32" s="18"/>
      <c r="E32" s="18"/>
      <c r="F32" s="18"/>
      <c r="G32" s="64"/>
    </row>
    <row r="33" spans="1:7" s="2" customFormat="1" ht="12.75">
      <c r="A33" s="16"/>
      <c r="B33" s="38">
        <v>606261</v>
      </c>
      <c r="C33" s="30" t="s">
        <v>466</v>
      </c>
      <c r="D33" s="18"/>
      <c r="E33" s="18"/>
      <c r="F33" s="18"/>
      <c r="G33" s="64"/>
    </row>
    <row r="34" spans="1:7" ht="12.75">
      <c r="A34" s="16"/>
      <c r="B34" s="38">
        <v>606262</v>
      </c>
      <c r="C34" s="30" t="s">
        <v>89</v>
      </c>
      <c r="D34" s="18"/>
      <c r="E34" s="18"/>
      <c r="F34" s="18"/>
      <c r="G34" s="64"/>
    </row>
    <row r="35" spans="1:7" ht="12.75">
      <c r="A35" s="16"/>
      <c r="B35" s="38">
        <v>606268</v>
      </c>
      <c r="C35" s="30" t="s">
        <v>90</v>
      </c>
      <c r="D35" s="18"/>
      <c r="E35" s="18"/>
      <c r="F35" s="18"/>
      <c r="G35" s="64"/>
    </row>
    <row r="36" spans="1:7" ht="12.75">
      <c r="A36" s="16"/>
      <c r="B36" s="38">
        <v>6068</v>
      </c>
      <c r="C36" s="30" t="s">
        <v>91</v>
      </c>
      <c r="D36" s="18"/>
      <c r="E36" s="18"/>
      <c r="F36" s="18"/>
      <c r="G36" s="32"/>
    </row>
    <row r="37" spans="1:7" ht="4.5" customHeight="1">
      <c r="A37" s="16"/>
      <c r="B37" s="35"/>
      <c r="C37" s="36"/>
      <c r="D37" s="14"/>
      <c r="E37" s="14"/>
      <c r="F37" s="14"/>
      <c r="G37" s="63"/>
    </row>
    <row r="38" spans="1:7" ht="12.75">
      <c r="A38" s="16"/>
      <c r="B38" s="38">
        <v>6072</v>
      </c>
      <c r="C38" s="30" t="s">
        <v>92</v>
      </c>
      <c r="D38" s="18"/>
      <c r="E38" s="18"/>
      <c r="F38" s="18"/>
      <c r="G38" s="32"/>
    </row>
    <row r="39" spans="1:7" ht="4.5" customHeight="1">
      <c r="A39" s="16"/>
      <c r="B39" s="35"/>
      <c r="C39" s="36"/>
      <c r="D39" s="14"/>
      <c r="E39" s="14"/>
      <c r="F39" s="14"/>
      <c r="G39" s="63"/>
    </row>
    <row r="40" spans="1:7" ht="12.75">
      <c r="A40" s="16"/>
      <c r="B40" s="38">
        <v>61228</v>
      </c>
      <c r="C40" s="30" t="s">
        <v>93</v>
      </c>
      <c r="D40" s="18"/>
      <c r="E40" s="18"/>
      <c r="F40" s="31"/>
      <c r="G40" s="32"/>
    </row>
    <row r="41" spans="1:7" ht="12.75">
      <c r="A41" s="16"/>
      <c r="B41" s="38">
        <v>61231</v>
      </c>
      <c r="C41" s="30" t="s">
        <v>94</v>
      </c>
      <c r="D41" s="18"/>
      <c r="E41" s="18"/>
      <c r="F41" s="18"/>
      <c r="G41" s="32"/>
    </row>
    <row r="42" spans="1:7" ht="4.5" customHeight="1">
      <c r="A42" s="16"/>
      <c r="B42" s="35"/>
      <c r="C42" s="36"/>
      <c r="D42" s="14"/>
      <c r="E42" s="14"/>
      <c r="F42" s="14"/>
      <c r="G42" s="63"/>
    </row>
    <row r="43" spans="1:7" ht="12.75">
      <c r="A43" s="16"/>
      <c r="B43" s="38">
        <v>613252</v>
      </c>
      <c r="C43" s="30" t="s">
        <v>95</v>
      </c>
      <c r="D43" s="18"/>
      <c r="E43" s="18"/>
      <c r="F43" s="18"/>
      <c r="G43" s="32"/>
    </row>
    <row r="44" spans="1:7" ht="12.75">
      <c r="A44" s="16"/>
      <c r="B44" s="38">
        <v>613258</v>
      </c>
      <c r="C44" s="30" t="s">
        <v>96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615251</v>
      </c>
      <c r="C46" s="30" t="s">
        <v>97</v>
      </c>
      <c r="D46" s="18"/>
      <c r="E46" s="18"/>
      <c r="F46" s="18"/>
      <c r="G46" s="32"/>
    </row>
    <row r="47" spans="1:7" ht="12.75">
      <c r="A47" s="16"/>
      <c r="B47" s="38">
        <v>615258</v>
      </c>
      <c r="C47" s="30" t="s">
        <v>98</v>
      </c>
      <c r="D47" s="18"/>
      <c r="E47" s="18"/>
      <c r="F47" s="18"/>
      <c r="G47" s="32"/>
    </row>
    <row r="48" spans="1:7" ht="12.75">
      <c r="A48" s="16"/>
      <c r="B48" s="38">
        <v>615268</v>
      </c>
      <c r="C48" s="30" t="s">
        <v>99</v>
      </c>
      <c r="D48" s="18"/>
      <c r="E48" s="18"/>
      <c r="F48" s="18"/>
      <c r="G48" s="32"/>
    </row>
    <row r="49" spans="1:7" ht="4.5" customHeight="1">
      <c r="A49" s="16"/>
      <c r="B49" s="35"/>
      <c r="C49" s="36"/>
      <c r="D49" s="14"/>
      <c r="E49" s="14"/>
      <c r="F49" s="14"/>
      <c r="G49" s="63"/>
    </row>
    <row r="50" spans="1:7" ht="12.75">
      <c r="A50" s="16"/>
      <c r="B50" s="38">
        <v>618</v>
      </c>
      <c r="C50" s="30" t="s">
        <v>106</v>
      </c>
      <c r="D50" s="18"/>
      <c r="E50" s="18"/>
      <c r="F50" s="31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627</v>
      </c>
      <c r="C52" s="30" t="s">
        <v>166</v>
      </c>
      <c r="D52" s="18"/>
      <c r="E52" s="18"/>
      <c r="F52" s="18"/>
      <c r="G52" s="64"/>
    </row>
    <row r="53" spans="1:7" ht="4.5" customHeight="1">
      <c r="A53" s="16"/>
      <c r="B53" s="35"/>
      <c r="C53" s="36"/>
      <c r="D53" s="14"/>
      <c r="E53" s="14"/>
      <c r="F53" s="14"/>
      <c r="G53" s="63"/>
    </row>
    <row r="54" spans="1:7" ht="12.75">
      <c r="A54" s="16"/>
      <c r="B54" s="38">
        <v>6286</v>
      </c>
      <c r="C54" s="30" t="s">
        <v>113</v>
      </c>
      <c r="D54" s="18"/>
      <c r="E54" s="18"/>
      <c r="F54" s="18"/>
      <c r="G54" s="64"/>
    </row>
    <row r="55" spans="1:7" ht="12.75">
      <c r="A55" s="16"/>
      <c r="B55" s="38">
        <v>6288</v>
      </c>
      <c r="C55" s="30" t="s">
        <v>114</v>
      </c>
      <c r="D55" s="18"/>
      <c r="E55" s="18"/>
      <c r="F55" s="18"/>
      <c r="G55" s="32"/>
    </row>
    <row r="56" spans="1:7" ht="4.5" customHeight="1">
      <c r="A56" s="16"/>
      <c r="B56" s="35"/>
      <c r="C56" s="36"/>
      <c r="D56" s="14"/>
      <c r="E56" s="14"/>
      <c r="F56" s="14"/>
      <c r="G56" s="63"/>
    </row>
    <row r="57" spans="1:7" ht="12.75">
      <c r="A57" s="16"/>
      <c r="B57" s="38">
        <v>63511</v>
      </c>
      <c r="C57" s="30" t="s">
        <v>167</v>
      </c>
      <c r="D57" s="18"/>
      <c r="E57" s="18"/>
      <c r="F57" s="18"/>
      <c r="G57" s="32"/>
    </row>
    <row r="58" spans="1:7" ht="12.75">
      <c r="A58" s="16"/>
      <c r="B58" s="38">
        <v>63514</v>
      </c>
      <c r="C58" s="30" t="s">
        <v>168</v>
      </c>
      <c r="D58" s="18"/>
      <c r="E58" s="18"/>
      <c r="F58" s="18"/>
      <c r="G58" s="32"/>
    </row>
    <row r="59" spans="1:7" ht="12.75">
      <c r="A59" s="16"/>
      <c r="B59" s="38">
        <v>6353</v>
      </c>
      <c r="C59" s="30" t="s">
        <v>169</v>
      </c>
      <c r="D59" s="18"/>
      <c r="E59" s="18"/>
      <c r="F59" s="18"/>
      <c r="G59" s="32"/>
    </row>
    <row r="60" spans="1:7" ht="12.75">
      <c r="A60" s="16"/>
      <c r="B60" s="38">
        <v>6354</v>
      </c>
      <c r="C60" s="30" t="s">
        <v>170</v>
      </c>
      <c r="D60" s="18"/>
      <c r="E60" s="18"/>
      <c r="F60" s="18"/>
      <c r="G60" s="32"/>
    </row>
    <row r="61" spans="1:7" ht="12.75">
      <c r="A61" s="16"/>
      <c r="B61" s="38">
        <v>6358</v>
      </c>
      <c r="C61" s="30" t="s">
        <v>171</v>
      </c>
      <c r="D61" s="18"/>
      <c r="E61" s="18"/>
      <c r="F61" s="18"/>
      <c r="G61" s="32"/>
    </row>
    <row r="62" spans="1:7" ht="4.5" customHeight="1">
      <c r="A62" s="16"/>
      <c r="B62" s="35"/>
      <c r="C62" s="36"/>
      <c r="D62" s="14"/>
      <c r="E62" s="14"/>
      <c r="F62" s="14"/>
      <c r="G62" s="63"/>
    </row>
    <row r="63" spans="1:7" ht="12.75">
      <c r="A63" s="16"/>
      <c r="B63" s="38">
        <v>637</v>
      </c>
      <c r="C63" s="30" t="s">
        <v>172</v>
      </c>
      <c r="D63" s="18"/>
      <c r="E63" s="18"/>
      <c r="F63" s="18"/>
      <c r="G63" s="32"/>
    </row>
    <row r="64" spans="1:7" ht="4.5" customHeight="1">
      <c r="A64" s="16"/>
      <c r="B64" s="35"/>
      <c r="C64" s="36"/>
      <c r="D64" s="14"/>
      <c r="E64" s="14"/>
      <c r="F64" s="14"/>
      <c r="G64" s="63"/>
    </row>
    <row r="65" spans="1:7" ht="12.75">
      <c r="A65" s="16"/>
      <c r="B65" s="38">
        <v>6523</v>
      </c>
      <c r="C65" s="30" t="s">
        <v>115</v>
      </c>
      <c r="D65" s="18"/>
      <c r="E65" s="18"/>
      <c r="F65" s="31"/>
      <c r="G65" s="32"/>
    </row>
    <row r="66" spans="1:7" ht="4.5" customHeight="1">
      <c r="A66" s="16"/>
      <c r="B66" s="35"/>
      <c r="C66" s="36"/>
      <c r="D66" s="14"/>
      <c r="E66" s="14"/>
      <c r="F66" s="14"/>
      <c r="G66" s="63"/>
    </row>
    <row r="67" spans="1:7" ht="12.75">
      <c r="A67" s="16"/>
      <c r="B67" s="38">
        <v>654</v>
      </c>
      <c r="C67" s="30" t="s">
        <v>173</v>
      </c>
      <c r="D67" s="18"/>
      <c r="E67" s="18"/>
      <c r="F67" s="18"/>
      <c r="G67" s="32"/>
    </row>
    <row r="68" spans="1:7" ht="9" customHeight="1">
      <c r="A68" s="16"/>
      <c r="B68" s="65"/>
      <c r="C68" s="21"/>
      <c r="D68" s="23"/>
      <c r="E68" s="23"/>
      <c r="F68" s="23"/>
      <c r="G68" s="66"/>
    </row>
    <row r="69" spans="1:7" ht="12.75">
      <c r="A69" s="16"/>
      <c r="B69" s="67"/>
      <c r="C69" s="68"/>
      <c r="D69" s="69"/>
      <c r="E69" s="69"/>
      <c r="F69" s="70" t="s">
        <v>121</v>
      </c>
      <c r="G69" s="71">
        <f>SUM(G22:G67)</f>
        <v>0</v>
      </c>
    </row>
    <row r="70" spans="1:7" ht="10.5" customHeight="1">
      <c r="A70" s="16"/>
      <c r="B70" s="38"/>
      <c r="C70" s="30"/>
      <c r="D70" s="18"/>
      <c r="E70" s="18"/>
      <c r="F70" s="18"/>
      <c r="G70" s="72"/>
    </row>
    <row r="71" spans="1:7" ht="12.75">
      <c r="A71" s="16"/>
      <c r="B71" s="73" t="s">
        <v>122</v>
      </c>
      <c r="C71" s="74"/>
      <c r="D71" s="75"/>
      <c r="E71" s="75"/>
      <c r="F71" s="75"/>
      <c r="G71" s="76"/>
    </row>
    <row r="72" spans="1:7" ht="12.75">
      <c r="A72" s="16"/>
      <c r="B72" s="38">
        <v>6723</v>
      </c>
      <c r="C72" s="30" t="s">
        <v>174</v>
      </c>
      <c r="D72" s="18"/>
      <c r="E72" s="18"/>
      <c r="F72" s="18"/>
      <c r="G72" s="32"/>
    </row>
    <row r="73" spans="1:7" ht="12.75">
      <c r="A73" s="16"/>
      <c r="B73" s="38">
        <v>6728</v>
      </c>
      <c r="C73" s="30" t="s">
        <v>175</v>
      </c>
      <c r="D73" s="18"/>
      <c r="E73" s="18"/>
      <c r="F73" s="18"/>
      <c r="G73" s="32"/>
    </row>
    <row r="74" spans="1:7" ht="4.5" customHeight="1">
      <c r="A74" s="16"/>
      <c r="B74" s="35"/>
      <c r="C74" s="36"/>
      <c r="D74" s="14"/>
      <c r="E74" s="14"/>
      <c r="F74" s="14"/>
      <c r="G74" s="63"/>
    </row>
    <row r="75" spans="1:7" ht="12.75">
      <c r="A75" s="16"/>
      <c r="B75" s="38">
        <v>6811252</v>
      </c>
      <c r="C75" s="30" t="s">
        <v>125</v>
      </c>
      <c r="D75" s="18"/>
      <c r="E75" s="18"/>
      <c r="F75" s="31"/>
      <c r="G75" s="32"/>
    </row>
    <row r="76" spans="1:7" ht="4.5" customHeight="1">
      <c r="A76" s="16"/>
      <c r="B76" s="35"/>
      <c r="C76" s="36"/>
      <c r="D76" s="14"/>
      <c r="E76" s="14"/>
      <c r="F76" s="14"/>
      <c r="G76" s="63"/>
    </row>
    <row r="77" spans="1:7" ht="12.75">
      <c r="A77" s="16"/>
      <c r="B77" s="38">
        <v>6811288</v>
      </c>
      <c r="C77" s="30" t="s">
        <v>126</v>
      </c>
      <c r="D77" s="18"/>
      <c r="E77" s="18"/>
      <c r="F77" s="18"/>
      <c r="G77" s="32"/>
    </row>
    <row r="78" spans="1:7" ht="4.5" customHeight="1">
      <c r="A78" s="16"/>
      <c r="B78" s="35"/>
      <c r="C78" s="36"/>
      <c r="D78" s="14"/>
      <c r="E78" s="14"/>
      <c r="F78" s="14"/>
      <c r="G78" s="63"/>
    </row>
    <row r="79" spans="1:7" ht="12.75">
      <c r="A79" s="16"/>
      <c r="B79" s="38">
        <v>6812</v>
      </c>
      <c r="C79" s="30" t="s">
        <v>176</v>
      </c>
      <c r="D79" s="18"/>
      <c r="E79" s="18"/>
      <c r="F79" s="18"/>
      <c r="G79" s="32"/>
    </row>
    <row r="80" spans="1:7" ht="9" customHeight="1">
      <c r="A80" s="16"/>
      <c r="B80" s="65"/>
      <c r="C80" s="21"/>
      <c r="D80" s="23"/>
      <c r="E80" s="23"/>
      <c r="F80" s="23"/>
      <c r="G80" s="66"/>
    </row>
    <row r="81" spans="1:7" ht="12.75">
      <c r="A81" s="16"/>
      <c r="B81" s="77"/>
      <c r="C81" s="78"/>
      <c r="D81" s="79"/>
      <c r="E81" s="79"/>
      <c r="F81" s="80" t="s">
        <v>127</v>
      </c>
      <c r="G81" s="81">
        <f>SUM(G72:G79)</f>
        <v>0</v>
      </c>
    </row>
    <row r="82" spans="1:7" s="347" customFormat="1" ht="9" customHeight="1" thickBot="1">
      <c r="A82" s="16"/>
      <c r="B82" s="82"/>
      <c r="C82" s="34"/>
      <c r="D82" s="346"/>
      <c r="E82" s="30"/>
      <c r="F82" s="30"/>
      <c r="G82" s="72"/>
    </row>
    <row r="83" spans="1:7" ht="16.5" thickBot="1" thickTop="1">
      <c r="A83" s="16"/>
      <c r="B83" s="431" t="s">
        <v>128</v>
      </c>
      <c r="C83" s="432"/>
      <c r="D83" s="432"/>
      <c r="E83" s="432"/>
      <c r="F83" s="433"/>
      <c r="G83" s="84">
        <f>G14+G69+G81</f>
        <v>0</v>
      </c>
    </row>
    <row r="84" spans="1:7" ht="13.5" thickTop="1">
      <c r="A84" s="16"/>
      <c r="B84" s="85"/>
      <c r="C84" s="85"/>
      <c r="D84" s="85"/>
      <c r="E84" s="85"/>
      <c r="F84" s="85"/>
      <c r="G84" s="85"/>
    </row>
    <row r="85" spans="1:7" ht="12.75">
      <c r="A85" s="16"/>
      <c r="B85" s="86"/>
      <c r="C85" s="86"/>
      <c r="D85" s="86"/>
      <c r="E85" s="86"/>
      <c r="F85" s="86"/>
      <c r="G85" s="86"/>
    </row>
    <row r="86" spans="1:7" ht="12.75">
      <c r="A86" s="21"/>
      <c r="B86" s="20"/>
      <c r="C86" s="20"/>
      <c r="D86" s="20"/>
      <c r="E86" s="20"/>
      <c r="F86" s="20"/>
      <c r="G86" s="20"/>
    </row>
    <row r="87" spans="1:7" ht="12.75">
      <c r="A87" s="16"/>
      <c r="B87" s="85"/>
      <c r="C87" s="85"/>
      <c r="D87" s="85"/>
      <c r="E87" s="85"/>
      <c r="F87" s="85"/>
      <c r="G87" s="85"/>
    </row>
    <row r="88" spans="1:7" ht="12.75">
      <c r="A88" s="16"/>
      <c r="B88" s="13" t="s">
        <v>455</v>
      </c>
      <c r="C88" s="87"/>
      <c r="D88" s="88"/>
      <c r="E88" s="89"/>
      <c r="F88" s="89"/>
      <c r="G88" s="85"/>
    </row>
    <row r="89" spans="1:7" ht="3.75" customHeight="1">
      <c r="A89" s="16"/>
      <c r="B89" s="90"/>
      <c r="C89" s="91"/>
      <c r="D89" s="85"/>
      <c r="E89" s="89"/>
      <c r="F89" s="89"/>
      <c r="G89" s="85"/>
    </row>
    <row r="90" spans="1:7" ht="15.75" thickBot="1">
      <c r="A90" s="16"/>
      <c r="B90" s="414" t="s">
        <v>130</v>
      </c>
      <c r="C90" s="415"/>
      <c r="D90" s="415"/>
      <c r="E90" s="415"/>
      <c r="F90" s="415"/>
      <c r="G90" s="416"/>
    </row>
    <row r="91" spans="1:7" ht="3.75" customHeight="1" thickBot="1">
      <c r="A91" s="92"/>
      <c r="B91" s="18"/>
      <c r="C91" s="18"/>
      <c r="D91" s="18"/>
      <c r="E91" s="18"/>
      <c r="F91" s="18"/>
      <c r="G91" s="18"/>
    </row>
    <row r="92" spans="1:7" ht="13.5" thickTop="1">
      <c r="A92" s="92"/>
      <c r="B92" s="417" t="s">
        <v>131</v>
      </c>
      <c r="C92" s="418"/>
      <c r="D92" s="418"/>
      <c r="E92" s="418"/>
      <c r="F92" s="419"/>
      <c r="G92" s="423" t="s">
        <v>69</v>
      </c>
    </row>
    <row r="93" spans="1:7" ht="12.75">
      <c r="A93" s="92"/>
      <c r="B93" s="420"/>
      <c r="C93" s="421"/>
      <c r="D93" s="421"/>
      <c r="E93" s="421"/>
      <c r="F93" s="422"/>
      <c r="G93" s="424"/>
    </row>
    <row r="94" spans="1:7" ht="12.75">
      <c r="A94" s="92"/>
      <c r="B94" s="93"/>
      <c r="C94" s="94"/>
      <c r="D94" s="94"/>
      <c r="E94" s="94"/>
      <c r="F94" s="94"/>
      <c r="G94" s="95"/>
    </row>
    <row r="95" spans="1:7" ht="12.75">
      <c r="A95" s="92"/>
      <c r="B95" s="96" t="s">
        <v>132</v>
      </c>
      <c r="C95" s="97"/>
      <c r="D95" s="97"/>
      <c r="E95" s="97"/>
      <c r="F95" s="97"/>
      <c r="G95" s="98"/>
    </row>
    <row r="96" spans="1:7" ht="12.75">
      <c r="A96" s="21"/>
      <c r="B96" s="38">
        <v>609</v>
      </c>
      <c r="C96" s="58" t="s">
        <v>133</v>
      </c>
      <c r="D96" s="18"/>
      <c r="E96" s="18"/>
      <c r="F96" s="31"/>
      <c r="G96" s="99"/>
    </row>
    <row r="97" spans="1:7" ht="12.75">
      <c r="A97" s="16"/>
      <c r="B97" s="38">
        <v>619</v>
      </c>
      <c r="C97" s="58" t="s">
        <v>134</v>
      </c>
      <c r="D97" s="18"/>
      <c r="E97" s="18"/>
      <c r="F97" s="31"/>
      <c r="G97" s="99"/>
    </row>
    <row r="98" spans="1:7" ht="12.75">
      <c r="A98" s="20"/>
      <c r="B98" s="38">
        <v>629</v>
      </c>
      <c r="C98" s="58" t="s">
        <v>135</v>
      </c>
      <c r="D98" s="18"/>
      <c r="E98" s="18"/>
      <c r="F98" s="31"/>
      <c r="G98" s="99"/>
    </row>
    <row r="99" spans="1:7" ht="4.5" customHeight="1">
      <c r="A99" s="16"/>
      <c r="B99" s="35"/>
      <c r="C99" s="100"/>
      <c r="D99" s="14"/>
      <c r="E99" s="14"/>
      <c r="F99" s="14"/>
      <c r="G99" s="101"/>
    </row>
    <row r="100" spans="1:7" ht="12.75">
      <c r="A100" s="40"/>
      <c r="B100" s="38">
        <v>6319</v>
      </c>
      <c r="C100" s="58" t="s">
        <v>136</v>
      </c>
      <c r="D100" s="18"/>
      <c r="E100" s="18"/>
      <c r="F100" s="31"/>
      <c r="G100" s="99"/>
    </row>
    <row r="101" spans="1:7" ht="12.75">
      <c r="A101" s="16"/>
      <c r="B101" s="38">
        <v>6339</v>
      </c>
      <c r="C101" s="58" t="s">
        <v>137</v>
      </c>
      <c r="D101" s="18"/>
      <c r="E101" s="18"/>
      <c r="F101" s="31"/>
      <c r="G101" s="99"/>
    </row>
    <row r="102" spans="1:7" ht="12.75">
      <c r="A102" s="21"/>
      <c r="B102" s="38">
        <v>6419</v>
      </c>
      <c r="C102" s="58" t="s">
        <v>138</v>
      </c>
      <c r="D102" s="18"/>
      <c r="E102" s="18"/>
      <c r="F102" s="31"/>
      <c r="G102" s="99"/>
    </row>
    <row r="103" spans="1:7" ht="12.75">
      <c r="A103" s="21"/>
      <c r="B103" s="38">
        <v>64519</v>
      </c>
      <c r="C103" s="58" t="s">
        <v>140</v>
      </c>
      <c r="D103" s="18"/>
      <c r="E103" s="18"/>
      <c r="F103" s="31"/>
      <c r="G103" s="99"/>
    </row>
    <row r="104" spans="1:7" ht="12.75">
      <c r="A104" s="105"/>
      <c r="B104" s="38">
        <v>64719</v>
      </c>
      <c r="C104" s="58" t="s">
        <v>142</v>
      </c>
      <c r="D104" s="18"/>
      <c r="E104" s="18"/>
      <c r="F104" s="31"/>
      <c r="G104" s="99"/>
    </row>
    <row r="105" spans="1:7" ht="12.75">
      <c r="A105" s="21"/>
      <c r="B105" s="38">
        <v>6489</v>
      </c>
      <c r="C105" s="58" t="s">
        <v>144</v>
      </c>
      <c r="D105" s="18"/>
      <c r="E105" s="18"/>
      <c r="F105" s="31"/>
      <c r="G105" s="99"/>
    </row>
    <row r="106" spans="1:7" ht="4.5" customHeight="1">
      <c r="A106" s="21"/>
      <c r="B106" s="35"/>
      <c r="C106" s="100"/>
      <c r="D106" s="14"/>
      <c r="E106" s="14"/>
      <c r="F106" s="14"/>
      <c r="G106" s="101"/>
    </row>
    <row r="107" spans="1:7" ht="12.75">
      <c r="A107" s="16"/>
      <c r="B107" s="38">
        <v>7474</v>
      </c>
      <c r="C107" s="58" t="s">
        <v>145</v>
      </c>
      <c r="D107" s="18"/>
      <c r="E107" s="18"/>
      <c r="F107" s="31"/>
      <c r="G107" s="99"/>
    </row>
    <row r="108" spans="1:7" ht="12.75">
      <c r="A108" s="16"/>
      <c r="B108" s="38">
        <v>7476</v>
      </c>
      <c r="C108" s="58" t="s">
        <v>146</v>
      </c>
      <c r="D108" s="18"/>
      <c r="E108" s="18"/>
      <c r="F108" s="31"/>
      <c r="G108" s="99"/>
    </row>
    <row r="109" spans="1:7" ht="12.75">
      <c r="A109" s="16"/>
      <c r="B109" s="38">
        <v>7484</v>
      </c>
      <c r="C109" s="58" t="s">
        <v>147</v>
      </c>
      <c r="D109" s="18"/>
      <c r="E109" s="18"/>
      <c r="F109" s="31"/>
      <c r="G109" s="99"/>
    </row>
    <row r="110" spans="1:7" ht="12.75">
      <c r="A110" s="16"/>
      <c r="B110" s="38">
        <v>7541</v>
      </c>
      <c r="C110" s="58" t="s">
        <v>148</v>
      </c>
      <c r="D110" s="18"/>
      <c r="E110" s="18"/>
      <c r="F110" s="31"/>
      <c r="G110" s="99"/>
    </row>
    <row r="111" spans="1:7" ht="12.75">
      <c r="A111" s="16"/>
      <c r="B111" s="38">
        <v>7548</v>
      </c>
      <c r="C111" s="58" t="s">
        <v>149</v>
      </c>
      <c r="D111" s="18"/>
      <c r="E111" s="18"/>
      <c r="F111" s="31"/>
      <c r="G111" s="99"/>
    </row>
    <row r="112" spans="1:7" ht="12.75">
      <c r="A112" s="16"/>
      <c r="B112" s="38">
        <v>758</v>
      </c>
      <c r="C112" s="58" t="s">
        <v>150</v>
      </c>
      <c r="D112" s="18"/>
      <c r="E112" s="18"/>
      <c r="F112" s="31"/>
      <c r="G112" s="99"/>
    </row>
    <row r="113" spans="1:7" ht="12.75">
      <c r="A113" s="16"/>
      <c r="B113" s="38">
        <v>772</v>
      </c>
      <c r="C113" s="58" t="s">
        <v>151</v>
      </c>
      <c r="D113" s="18"/>
      <c r="E113" s="18"/>
      <c r="F113" s="31"/>
      <c r="G113" s="99"/>
    </row>
    <row r="114" spans="1:7" ht="9" customHeight="1">
      <c r="A114" s="16"/>
      <c r="B114" s="65"/>
      <c r="C114" s="106"/>
      <c r="D114" s="23"/>
      <c r="E114" s="23"/>
      <c r="F114" s="23"/>
      <c r="G114" s="107"/>
    </row>
    <row r="115" spans="1:7" ht="12.75">
      <c r="A115" s="16"/>
      <c r="B115" s="108"/>
      <c r="C115" s="109"/>
      <c r="D115" s="110"/>
      <c r="E115" s="110"/>
      <c r="F115" s="111" t="s">
        <v>152</v>
      </c>
      <c r="G115" s="112">
        <f>SUM(G96:G113)</f>
        <v>0</v>
      </c>
    </row>
    <row r="116" spans="1:7" ht="12.75">
      <c r="A116" s="16"/>
      <c r="B116" s="38"/>
      <c r="C116" s="58"/>
      <c r="D116" s="18"/>
      <c r="E116" s="18"/>
      <c r="F116" s="18"/>
      <c r="G116" s="113"/>
    </row>
    <row r="117" spans="1:7" ht="12.75">
      <c r="A117" s="16"/>
      <c r="B117" s="114" t="s">
        <v>153</v>
      </c>
      <c r="C117" s="115"/>
      <c r="D117" s="115"/>
      <c r="E117" s="115"/>
      <c r="F117" s="115"/>
      <c r="G117" s="116"/>
    </row>
    <row r="118" spans="1:7" ht="12.75">
      <c r="A118" s="16"/>
      <c r="B118" s="117"/>
      <c r="C118" s="30" t="s">
        <v>178</v>
      </c>
      <c r="D118" s="18"/>
      <c r="E118" s="118"/>
      <c r="F118" s="18"/>
      <c r="G118" s="119"/>
    </row>
    <row r="119" spans="1:7" ht="9" customHeight="1">
      <c r="A119" s="16"/>
      <c r="B119" s="120"/>
      <c r="C119" s="21"/>
      <c r="D119" s="23"/>
      <c r="E119" s="121"/>
      <c r="F119" s="23"/>
      <c r="G119" s="122"/>
    </row>
    <row r="120" spans="1:7" ht="12.75">
      <c r="A120" s="16"/>
      <c r="B120" s="123"/>
      <c r="C120" s="124"/>
      <c r="D120" s="125"/>
      <c r="E120" s="125"/>
      <c r="F120" s="126"/>
      <c r="G120" s="127"/>
    </row>
    <row r="121" spans="1:7" ht="13.5" thickBot="1">
      <c r="A121" s="16"/>
      <c r="B121" s="128" t="s">
        <v>156</v>
      </c>
      <c r="C121" s="129"/>
      <c r="D121" s="129"/>
      <c r="E121" s="129"/>
      <c r="F121" s="129"/>
      <c r="G121" s="130"/>
    </row>
    <row r="122" spans="1:7" ht="13.5" thickTop="1">
      <c r="A122" s="16"/>
      <c r="B122" s="131"/>
      <c r="C122" s="18"/>
      <c r="D122" s="18"/>
      <c r="E122" s="18"/>
      <c r="F122" s="18"/>
      <c r="G122" s="132"/>
    </row>
    <row r="123" spans="1:7" ht="13.5" thickBot="1">
      <c r="A123" s="16"/>
      <c r="B123" s="131"/>
      <c r="C123" s="18"/>
      <c r="D123" s="18"/>
      <c r="E123" s="18"/>
      <c r="F123" s="18"/>
      <c r="G123" s="133"/>
    </row>
    <row r="124" spans="1:7" ht="15" thickBot="1">
      <c r="A124" s="16"/>
      <c r="B124" s="131"/>
      <c r="C124" s="18"/>
      <c r="D124" s="134" t="s">
        <v>157</v>
      </c>
      <c r="E124" s="18"/>
      <c r="F124" s="18"/>
      <c r="G124" s="135">
        <f>G83-G115</f>
        <v>0</v>
      </c>
    </row>
    <row r="125" spans="1:7" ht="12.75">
      <c r="A125" s="16"/>
      <c r="B125" s="131"/>
      <c r="C125" s="18"/>
      <c r="D125" s="136"/>
      <c r="E125" s="18"/>
      <c r="F125" s="18"/>
      <c r="G125" s="137"/>
    </row>
    <row r="126" spans="1:7" ht="12.75">
      <c r="A126" s="16"/>
      <c r="B126" s="131"/>
      <c r="C126" s="18"/>
      <c r="D126" s="136"/>
      <c r="E126" s="18"/>
      <c r="F126" s="118"/>
      <c r="G126" s="137"/>
    </row>
    <row r="127" spans="1:7" ht="13.5" thickBot="1">
      <c r="A127" s="21"/>
      <c r="B127" s="131"/>
      <c r="C127" s="18"/>
      <c r="D127" s="136"/>
      <c r="E127" s="18"/>
      <c r="F127" s="118" t="s">
        <v>179</v>
      </c>
      <c r="G127" s="137" t="s">
        <v>180</v>
      </c>
    </row>
    <row r="128" spans="1:7" ht="15" thickBot="1">
      <c r="A128" s="16"/>
      <c r="B128" s="131"/>
      <c r="C128" s="18"/>
      <c r="D128" s="134" t="s">
        <v>160</v>
      </c>
      <c r="E128" s="18"/>
      <c r="F128" s="167"/>
      <c r="G128" s="139"/>
    </row>
    <row r="129" spans="1:7" ht="13.5" thickBot="1">
      <c r="A129" s="21"/>
      <c r="B129" s="131"/>
      <c r="C129" s="18"/>
      <c r="D129" s="136"/>
      <c r="E129" s="18"/>
      <c r="F129" s="23"/>
      <c r="G129" s="140"/>
    </row>
    <row r="130" spans="1:7" ht="15.75" thickBot="1">
      <c r="A130" s="21"/>
      <c r="B130" s="131"/>
      <c r="C130" s="18"/>
      <c r="D130" s="141" t="s">
        <v>161</v>
      </c>
      <c r="E130" s="18"/>
      <c r="F130" s="168">
        <f>IF(F128=0,0,G124/F128)</f>
        <v>0</v>
      </c>
      <c r="G130" s="143">
        <f>IF(G128=0,0,G124/G128)</f>
        <v>0</v>
      </c>
    </row>
    <row r="131" spans="1:7" ht="15">
      <c r="A131" s="21"/>
      <c r="B131" s="131"/>
      <c r="C131" s="18"/>
      <c r="D131" s="136"/>
      <c r="E131" s="18"/>
      <c r="F131" s="18"/>
      <c r="G131" s="144"/>
    </row>
    <row r="132" spans="1:7" ht="13.5" thickBot="1">
      <c r="A132" s="21"/>
      <c r="B132" s="128"/>
      <c r="C132" s="129"/>
      <c r="D132" s="145"/>
      <c r="E132" s="129"/>
      <c r="F132" s="129"/>
      <c r="G132" s="146"/>
    </row>
    <row r="133" spans="2:7" ht="13.5" thickTop="1">
      <c r="B133" s="148"/>
      <c r="C133" s="149"/>
      <c r="D133" s="149"/>
      <c r="E133" s="149"/>
      <c r="F133" s="149"/>
      <c r="G133" s="150"/>
    </row>
    <row r="134" spans="2:7" ht="12.75">
      <c r="B134" s="148"/>
      <c r="C134" s="151" t="s">
        <v>162</v>
      </c>
      <c r="D134" s="149"/>
      <c r="E134" s="149"/>
      <c r="F134" s="149"/>
      <c r="G134" s="152"/>
    </row>
    <row r="135" spans="2:7" ht="12.75">
      <c r="B135" s="153"/>
      <c r="C135" s="154"/>
      <c r="D135" s="154"/>
      <c r="E135" s="154"/>
      <c r="F135" s="154"/>
      <c r="G135" s="155"/>
    </row>
    <row r="136" spans="2:7" ht="12.75">
      <c r="B136" s="156"/>
      <c r="C136" s="157"/>
      <c r="D136" s="157"/>
      <c r="E136" s="157"/>
      <c r="F136" s="157"/>
      <c r="G136" s="158"/>
    </row>
    <row r="137" spans="2:7" ht="12.75">
      <c r="B137" s="156"/>
      <c r="C137" s="157"/>
      <c r="D137" s="157"/>
      <c r="E137" s="157"/>
      <c r="F137" s="157"/>
      <c r="G137" s="158"/>
    </row>
    <row r="138" spans="2:7" ht="12.75">
      <c r="B138" s="156"/>
      <c r="C138" s="157"/>
      <c r="D138" s="157"/>
      <c r="E138" s="157"/>
      <c r="F138" s="157"/>
      <c r="G138" s="158"/>
    </row>
    <row r="139" spans="2:7" ht="12.75">
      <c r="B139" s="156"/>
      <c r="C139" s="157"/>
      <c r="D139" s="157"/>
      <c r="E139" s="157"/>
      <c r="F139" s="157"/>
      <c r="G139" s="158"/>
    </row>
    <row r="140" spans="1:7" ht="13.5" thickBot="1">
      <c r="A140" s="159"/>
      <c r="B140" s="160"/>
      <c r="C140" s="161"/>
      <c r="D140" s="161"/>
      <c r="E140" s="161"/>
      <c r="F140" s="161"/>
      <c r="G140" s="162"/>
    </row>
    <row r="141" spans="1:7" ht="13.5" thickTop="1">
      <c r="A141" s="163"/>
      <c r="B141" s="164"/>
      <c r="C141" s="164"/>
      <c r="D141" s="164"/>
      <c r="E141" s="164"/>
      <c r="F141" s="164"/>
      <c r="G141" s="164"/>
    </row>
    <row r="142" ht="12.75">
      <c r="A142" s="163"/>
    </row>
    <row r="143" ht="12.75">
      <c r="A143" s="163"/>
    </row>
    <row r="144" ht="12.75">
      <c r="A144" s="163"/>
    </row>
    <row r="145" ht="12.75">
      <c r="A145" s="163"/>
    </row>
    <row r="146" ht="12.75">
      <c r="A146" s="166"/>
    </row>
    <row r="147" ht="12.75">
      <c r="A147" s="166"/>
    </row>
    <row r="148" ht="12.75">
      <c r="A148" s="166"/>
    </row>
    <row r="149" ht="12.75">
      <c r="A149" s="166"/>
    </row>
    <row r="150" ht="12.75">
      <c r="A150" s="166"/>
    </row>
    <row r="151" ht="12.75">
      <c r="A151" s="166"/>
    </row>
    <row r="152" ht="12.75">
      <c r="A152" s="166"/>
    </row>
    <row r="153" ht="12.75">
      <c r="A153" s="166"/>
    </row>
  </sheetData>
  <sheetProtection password="DDAC" sheet="1" objects="1" scenarios="1"/>
  <mergeCells count="9">
    <mergeCell ref="J3:K5"/>
    <mergeCell ref="B83:F83"/>
    <mergeCell ref="B90:G90"/>
    <mergeCell ref="B92:F93"/>
    <mergeCell ref="G92:G93"/>
    <mergeCell ref="F1:G1"/>
    <mergeCell ref="B3:G3"/>
    <mergeCell ref="B5:F6"/>
    <mergeCell ref="G5:G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1">
      <pane ySplit="6" topLeftCell="BM92" activePane="bottomLeft" state="frozen"/>
      <selection pane="topLeft" activeCell="A7" sqref="A7"/>
      <selection pane="bottomLeft" activeCell="I103" sqref="I103"/>
    </sheetView>
  </sheetViews>
  <sheetFormatPr defaultColWidth="11.421875" defaultRowHeight="12.75"/>
  <cols>
    <col min="1" max="1" width="2.7109375" style="338" customWidth="1"/>
    <col min="2" max="2" width="7.7109375" style="2" customWidth="1"/>
    <col min="3" max="5" width="15.7109375" style="2" customWidth="1"/>
    <col min="6" max="6" width="23.7109375" style="2" customWidth="1"/>
    <col min="7" max="7" width="19.00390625" style="2" bestFit="1" customWidth="1"/>
    <col min="8" max="8" width="2.7109375" style="0" customWidth="1"/>
    <col min="10" max="11" width="11.7109375" style="0" customWidth="1"/>
  </cols>
  <sheetData>
    <row r="1" spans="1:7" ht="12.75">
      <c r="A1" s="325"/>
      <c r="B1" s="13" t="s">
        <v>294</v>
      </c>
      <c r="C1" s="13" t="s">
        <v>207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86"/>
      <c r="B2" s="17">
        <f>SUBSTITUTE(B1,".","")*1</f>
        <v>9326</v>
      </c>
      <c r="C2" s="18"/>
      <c r="D2" s="18"/>
      <c r="E2" s="19"/>
      <c r="F2" s="19"/>
      <c r="G2" s="18"/>
    </row>
    <row r="3" spans="1:11" ht="15.75" thickBot="1">
      <c r="A3" s="32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2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2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86"/>
      <c r="B8" s="25" t="s">
        <v>70</v>
      </c>
      <c r="C8" s="26"/>
      <c r="D8" s="27"/>
      <c r="E8" s="27"/>
      <c r="F8" s="27"/>
      <c r="G8" s="28"/>
    </row>
    <row r="9" spans="1:7" ht="12.75">
      <c r="A9" s="32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27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2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26"/>
      <c r="B12" s="35"/>
      <c r="C12" s="36"/>
      <c r="D12" s="14"/>
      <c r="E12" s="14"/>
      <c r="F12" s="14"/>
      <c r="G12" s="37"/>
    </row>
    <row r="13" spans="1:7" ht="12.75">
      <c r="A13" s="32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32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86"/>
      <c r="B17" s="48" t="s">
        <v>79</v>
      </c>
      <c r="C17" s="49"/>
      <c r="D17" s="49"/>
      <c r="E17" s="49"/>
      <c r="F17" s="49"/>
      <c r="G17" s="50"/>
    </row>
    <row r="18" spans="1:7" ht="12.75">
      <c r="A18" s="8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28"/>
      <c r="B19" s="329"/>
      <c r="C19" s="14"/>
      <c r="D19" s="14"/>
      <c r="E19" s="14"/>
      <c r="F19" s="14"/>
      <c r="G19" s="37"/>
    </row>
    <row r="20" spans="1:7" ht="12.75">
      <c r="A20" s="8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2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2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2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26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26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26"/>
      <c r="B26" s="35"/>
      <c r="C26" s="36"/>
      <c r="D26" s="14"/>
      <c r="E26" s="14"/>
      <c r="F26" s="330"/>
      <c r="G26" s="63"/>
    </row>
    <row r="27" spans="1:7" ht="12.75">
      <c r="A27" s="326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26"/>
      <c r="B28" s="35"/>
      <c r="C28" s="36"/>
      <c r="D28" s="14"/>
      <c r="E28" s="14"/>
      <c r="F28" s="330"/>
      <c r="G28" s="63"/>
    </row>
    <row r="29" spans="1:7" ht="12.75">
      <c r="A29" s="326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26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26"/>
      <c r="B32" s="35"/>
      <c r="C32" s="36"/>
      <c r="D32" s="14"/>
      <c r="E32" s="14"/>
      <c r="F32" s="14"/>
      <c r="G32" s="63"/>
    </row>
    <row r="33" spans="1:7" ht="12.75">
      <c r="A33" s="326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26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26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26"/>
      <c r="B36" s="65"/>
      <c r="C36" s="106"/>
      <c r="D36" s="23"/>
      <c r="E36" s="23"/>
      <c r="F36" s="23"/>
      <c r="G36" s="66"/>
    </row>
    <row r="37" spans="1:7" ht="12.75">
      <c r="A37" s="326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26"/>
      <c r="B38" s="38"/>
      <c r="C38" s="58"/>
      <c r="D38" s="18"/>
      <c r="E38" s="18"/>
      <c r="F38" s="18"/>
      <c r="G38" s="72"/>
    </row>
    <row r="39" spans="1:7" ht="12.75">
      <c r="A39" s="326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26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26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26"/>
      <c r="B44" s="35"/>
      <c r="C44" s="36"/>
      <c r="D44" s="14"/>
      <c r="E44" s="14"/>
      <c r="F44" s="14"/>
      <c r="G44" s="63"/>
    </row>
    <row r="45" spans="1:7" ht="12.75">
      <c r="A45" s="326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26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26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26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26"/>
      <c r="B49" s="35"/>
      <c r="C49" s="36"/>
      <c r="D49" s="14"/>
      <c r="E49" s="14"/>
      <c r="F49" s="14"/>
      <c r="G49" s="63"/>
    </row>
    <row r="50" spans="1:7" ht="12.75">
      <c r="A50" s="326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26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26"/>
      <c r="B53" s="35"/>
      <c r="C53" s="36"/>
      <c r="D53" s="14"/>
      <c r="E53" s="14"/>
      <c r="F53" s="14"/>
      <c r="G53" s="63"/>
    </row>
    <row r="54" spans="1:7" ht="12.75">
      <c r="A54" s="326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26"/>
      <c r="B55" s="65"/>
      <c r="C55" s="21"/>
      <c r="D55" s="23"/>
      <c r="E55" s="23"/>
      <c r="F55" s="23"/>
      <c r="G55" s="66"/>
    </row>
    <row r="56" spans="1:7" ht="12.75">
      <c r="A56" s="326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26"/>
      <c r="B57" s="38"/>
      <c r="C57" s="30"/>
      <c r="D57" s="18"/>
      <c r="E57" s="18"/>
      <c r="F57" s="18"/>
      <c r="G57" s="72"/>
    </row>
    <row r="58" spans="1:7" ht="12.75">
      <c r="A58" s="21"/>
      <c r="B58" s="73" t="s">
        <v>122</v>
      </c>
      <c r="C58" s="74"/>
      <c r="D58" s="75"/>
      <c r="E58" s="75"/>
      <c r="F58" s="75"/>
      <c r="G58" s="76"/>
    </row>
    <row r="59" spans="1:7" ht="12.75">
      <c r="A59" s="326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2"/>
      <c r="B60" s="35"/>
      <c r="C60" s="36"/>
      <c r="D60" s="14"/>
      <c r="E60" s="14"/>
      <c r="F60" s="14"/>
      <c r="G60" s="63"/>
    </row>
    <row r="61" spans="1:7" ht="12.75">
      <c r="A61" s="326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92"/>
      <c r="B62" s="65"/>
      <c r="C62" s="21"/>
      <c r="D62" s="23"/>
      <c r="E62" s="23"/>
      <c r="F62" s="23"/>
      <c r="G62" s="66"/>
    </row>
    <row r="63" spans="1:7" ht="12.75">
      <c r="A63" s="92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92"/>
      <c r="B64" s="82"/>
      <c r="C64" s="34"/>
      <c r="D64" s="83"/>
      <c r="E64" s="18"/>
      <c r="F64" s="18"/>
      <c r="G64" s="72"/>
    </row>
    <row r="65" spans="1:7" ht="16.5" thickBot="1" thickTop="1">
      <c r="A65" s="92"/>
      <c r="B65" s="431" t="s">
        <v>128</v>
      </c>
      <c r="C65" s="432"/>
      <c r="D65" s="432"/>
      <c r="E65" s="432"/>
      <c r="F65" s="433"/>
      <c r="G65" s="84">
        <f>SUM(G15,G37,G56,G63)</f>
        <v>0</v>
      </c>
    </row>
    <row r="66" spans="1:7" ht="13.5" thickTop="1">
      <c r="A66" s="23"/>
      <c r="B66" s="85"/>
      <c r="C66" s="85"/>
      <c r="D66" s="85"/>
      <c r="E66" s="85"/>
      <c r="F66" s="85"/>
      <c r="G66" s="85"/>
    </row>
    <row r="67" spans="1:7" ht="12.75">
      <c r="A67" s="326"/>
      <c r="B67" s="326"/>
      <c r="C67" s="326"/>
      <c r="D67" s="326"/>
      <c r="E67" s="326"/>
      <c r="F67" s="326"/>
      <c r="G67" s="326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326"/>
      <c r="B69" s="326"/>
      <c r="C69" s="326"/>
      <c r="D69" s="326"/>
      <c r="E69" s="326"/>
      <c r="F69" s="310"/>
      <c r="G69" s="23"/>
    </row>
    <row r="70" spans="1:7" ht="12.75">
      <c r="A70" s="326"/>
      <c r="B70" s="85"/>
      <c r="C70" s="85"/>
      <c r="D70" s="85"/>
      <c r="E70" s="85"/>
      <c r="F70" s="85"/>
      <c r="G70" s="85"/>
    </row>
    <row r="71" spans="1:7" ht="12.75">
      <c r="A71" s="40"/>
      <c r="B71" s="308" t="s">
        <v>207</v>
      </c>
      <c r="C71" s="87"/>
      <c r="D71" s="85"/>
      <c r="E71" s="89"/>
      <c r="F71" s="89"/>
      <c r="G71" s="85"/>
    </row>
    <row r="72" spans="1:7" ht="3.75" customHeight="1">
      <c r="A72" s="86"/>
      <c r="B72" s="90"/>
      <c r="C72" s="91"/>
      <c r="D72" s="85"/>
      <c r="E72" s="89"/>
      <c r="F72" s="89"/>
      <c r="G72" s="85"/>
    </row>
    <row r="73" spans="1:7" ht="15.75" thickBot="1">
      <c r="A73" s="21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23"/>
      <c r="B74" s="18"/>
      <c r="C74" s="18"/>
      <c r="D74" s="18"/>
      <c r="E74" s="18"/>
      <c r="F74" s="18"/>
      <c r="G74" s="18"/>
    </row>
    <row r="75" spans="1:7" ht="13.5" thickTop="1">
      <c r="A75" s="333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21"/>
      <c r="B76" s="420"/>
      <c r="C76" s="421"/>
      <c r="D76" s="421"/>
      <c r="E76" s="421"/>
      <c r="F76" s="422"/>
      <c r="G76" s="424"/>
    </row>
    <row r="77" spans="1:7" ht="12.75">
      <c r="A77" s="21"/>
      <c r="B77" s="93"/>
      <c r="C77" s="94"/>
      <c r="D77" s="94"/>
      <c r="E77" s="94"/>
      <c r="F77" s="94"/>
      <c r="G77" s="95"/>
    </row>
    <row r="78" spans="1:7" ht="12.75">
      <c r="A78" s="86"/>
      <c r="B78" s="96" t="s">
        <v>132</v>
      </c>
      <c r="C78" s="97"/>
      <c r="D78" s="97"/>
      <c r="E78" s="97"/>
      <c r="F78" s="97"/>
      <c r="G78" s="98"/>
    </row>
    <row r="79" spans="1:7" ht="12.75">
      <c r="A79" s="21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26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26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26"/>
      <c r="B82" s="35"/>
      <c r="C82" s="100"/>
      <c r="D82" s="14"/>
      <c r="E82" s="14"/>
      <c r="F82" s="14"/>
      <c r="G82" s="101"/>
    </row>
    <row r="83" spans="1:7" ht="12.75">
      <c r="A83" s="326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26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26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26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26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26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26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26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2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26"/>
      <c r="B92" s="35"/>
      <c r="C92" s="100"/>
      <c r="D92" s="14"/>
      <c r="E92" s="14"/>
      <c r="F92" s="14"/>
      <c r="G92" s="101"/>
    </row>
    <row r="93" spans="1:7" ht="12.75">
      <c r="A93" s="32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2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2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2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2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32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32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326"/>
      <c r="B100" s="65"/>
      <c r="C100" s="106"/>
      <c r="D100" s="23"/>
      <c r="E100" s="23"/>
      <c r="F100" s="23"/>
      <c r="G100" s="107"/>
    </row>
    <row r="101" spans="1:7" ht="12.75">
      <c r="A101" s="21"/>
      <c r="B101" s="108"/>
      <c r="C101" s="109"/>
      <c r="D101" s="110"/>
      <c r="E101" s="110"/>
      <c r="F101" s="111" t="s">
        <v>152</v>
      </c>
      <c r="G101" s="112">
        <f>SUM(G79:G99)</f>
        <v>0</v>
      </c>
    </row>
    <row r="102" spans="1:7" ht="12.75">
      <c r="A102" s="326"/>
      <c r="B102" s="38"/>
      <c r="C102" s="58"/>
      <c r="D102" s="18"/>
      <c r="E102" s="18"/>
      <c r="F102" s="18"/>
      <c r="G102" s="113"/>
    </row>
    <row r="103" spans="1:7" ht="12.75">
      <c r="A103" s="21"/>
      <c r="B103" s="114" t="s">
        <v>153</v>
      </c>
      <c r="C103" s="115"/>
      <c r="D103" s="115"/>
      <c r="E103" s="115"/>
      <c r="F103" s="115"/>
      <c r="G103" s="334"/>
    </row>
    <row r="104" spans="1:7" ht="12.75">
      <c r="A104" s="21"/>
      <c r="B104" s="117" t="s">
        <v>154</v>
      </c>
      <c r="C104" s="30" t="s">
        <v>205</v>
      </c>
      <c r="D104" s="18"/>
      <c r="E104" s="118"/>
      <c r="F104" s="18"/>
      <c r="G104" s="301"/>
    </row>
    <row r="105" spans="1:7" ht="12.75">
      <c r="A105" s="21"/>
      <c r="B105" s="117" t="s">
        <v>199</v>
      </c>
      <c r="C105" s="30" t="s">
        <v>210</v>
      </c>
      <c r="D105" s="18"/>
      <c r="E105" s="118"/>
      <c r="F105" s="18"/>
      <c r="G105" s="301"/>
    </row>
    <row r="106" spans="1:7" ht="9" customHeight="1">
      <c r="A106" s="21"/>
      <c r="B106" s="120"/>
      <c r="C106" s="21"/>
      <c r="D106" s="23"/>
      <c r="E106" s="121"/>
      <c r="F106" s="23"/>
      <c r="G106" s="66"/>
    </row>
    <row r="107" spans="1:7" ht="12.75">
      <c r="A107" s="21"/>
      <c r="B107" s="123"/>
      <c r="C107" s="124"/>
      <c r="D107" s="125"/>
      <c r="E107" s="125"/>
      <c r="F107" s="126" t="s">
        <v>293</v>
      </c>
      <c r="G107" s="302">
        <f>SUM(G104:G105)</f>
        <v>0</v>
      </c>
    </row>
    <row r="108" spans="1:7" ht="13.5" thickBot="1">
      <c r="A108" s="21"/>
      <c r="B108" s="128" t="s">
        <v>156</v>
      </c>
      <c r="C108" s="129"/>
      <c r="D108" s="129"/>
      <c r="E108" s="129"/>
      <c r="F108" s="129"/>
      <c r="G108" s="336"/>
    </row>
    <row r="109" spans="1:7" ht="13.5" thickTop="1">
      <c r="A109" s="21"/>
      <c r="B109" s="131"/>
      <c r="C109" s="18"/>
      <c r="D109" s="18"/>
      <c r="E109" s="18"/>
      <c r="F109" s="18"/>
      <c r="G109" s="132"/>
    </row>
    <row r="110" spans="1:7" ht="13.5" thickBot="1">
      <c r="A110" s="21"/>
      <c r="B110" s="131"/>
      <c r="C110" s="18"/>
      <c r="D110" s="18"/>
      <c r="E110" s="18"/>
      <c r="F110" s="18"/>
      <c r="G110" s="133"/>
    </row>
    <row r="111" spans="1:7" ht="15" thickBot="1">
      <c r="A111" s="21"/>
      <c r="B111" s="131"/>
      <c r="C111" s="18"/>
      <c r="D111" s="134" t="s">
        <v>157</v>
      </c>
      <c r="E111" s="18"/>
      <c r="F111" s="18"/>
      <c r="G111" s="135">
        <f>G65-G101+G107</f>
        <v>0</v>
      </c>
    </row>
    <row r="112" spans="1:7" ht="12.75">
      <c r="A112" s="21"/>
      <c r="B112" s="131"/>
      <c r="C112" s="18"/>
      <c r="D112" s="136"/>
      <c r="E112" s="18"/>
      <c r="F112" s="18"/>
      <c r="G112" s="137"/>
    </row>
    <row r="113" spans="1:7" ht="13.5" thickBot="1">
      <c r="A113" s="21"/>
      <c r="B113" s="131"/>
      <c r="C113" s="18"/>
      <c r="D113" s="136"/>
      <c r="E113" s="18"/>
      <c r="F113" s="18"/>
      <c r="G113" s="137" t="s">
        <v>295</v>
      </c>
    </row>
    <row r="114" spans="1:7" ht="15" thickBot="1">
      <c r="A114" s="333"/>
      <c r="B114" s="131"/>
      <c r="C114" s="18"/>
      <c r="D114" s="134" t="s">
        <v>160</v>
      </c>
      <c r="E114" s="18"/>
      <c r="F114" s="18"/>
      <c r="G114" s="283"/>
    </row>
    <row r="115" spans="1:7" ht="13.5" thickBot="1">
      <c r="A115" s="23"/>
      <c r="B115" s="131"/>
      <c r="C115" s="18"/>
      <c r="D115" s="136"/>
      <c r="E115" s="18"/>
      <c r="F115" s="18"/>
      <c r="G115" s="140"/>
    </row>
    <row r="116" spans="1:7" ht="15.75" thickBot="1">
      <c r="A116" s="23"/>
      <c r="B116" s="131"/>
      <c r="C116" s="18"/>
      <c r="D116" s="141" t="s">
        <v>161</v>
      </c>
      <c r="E116" s="18"/>
      <c r="F116" s="18"/>
      <c r="G116" s="303">
        <f>IF(G114=0,0,G111/G114)</f>
        <v>0</v>
      </c>
    </row>
    <row r="117" spans="1:7" ht="15">
      <c r="A117" s="23"/>
      <c r="B117" s="131"/>
      <c r="C117" s="18"/>
      <c r="D117" s="136"/>
      <c r="E117" s="18"/>
      <c r="F117" s="18"/>
      <c r="G117" s="144"/>
    </row>
    <row r="118" spans="1:7" ht="13.5" thickBot="1">
      <c r="A118" s="23"/>
      <c r="B118" s="128"/>
      <c r="C118" s="129"/>
      <c r="D118" s="145"/>
      <c r="E118" s="129"/>
      <c r="F118" s="129"/>
      <c r="G118" s="146"/>
    </row>
    <row r="119" spans="1:7" ht="13.5" thickTop="1">
      <c r="A119" s="337"/>
      <c r="B119" s="148"/>
      <c r="C119" s="149"/>
      <c r="D119" s="149"/>
      <c r="E119" s="149"/>
      <c r="F119" s="149"/>
      <c r="G119" s="150"/>
    </row>
    <row r="120" spans="1:7" ht="12.75">
      <c r="A120" s="166"/>
      <c r="B120" s="148"/>
      <c r="C120" s="151" t="s">
        <v>162</v>
      </c>
      <c r="D120" s="149"/>
      <c r="E120" s="149"/>
      <c r="F120" s="149"/>
      <c r="G120" s="152"/>
    </row>
    <row r="121" spans="1:7" ht="12.75">
      <c r="A121" s="166"/>
      <c r="B121" s="153"/>
      <c r="C121" s="154"/>
      <c r="D121" s="154"/>
      <c r="E121" s="154"/>
      <c r="F121" s="154"/>
      <c r="G121" s="155"/>
    </row>
    <row r="122" spans="1:7" ht="12.75">
      <c r="A122" s="166"/>
      <c r="B122" s="156"/>
      <c r="C122" s="157"/>
      <c r="D122" s="157"/>
      <c r="E122" s="157"/>
      <c r="F122" s="157"/>
      <c r="G122" s="158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3.5" thickBot="1">
      <c r="A126" s="166"/>
      <c r="B126" s="160"/>
      <c r="C126" s="161"/>
      <c r="D126" s="161"/>
      <c r="E126" s="161"/>
      <c r="F126" s="161"/>
      <c r="G126" s="162"/>
    </row>
    <row r="127" spans="1:7" ht="13.5" thickTop="1">
      <c r="A127" s="166"/>
      <c r="B127" s="164"/>
      <c r="C127" s="164"/>
      <c r="D127" s="164"/>
      <c r="E127" s="164"/>
      <c r="F127" s="164"/>
      <c r="G127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6"/>
  <sheetViews>
    <sheetView showGridLines="0" workbookViewId="0" topLeftCell="A1">
      <pane ySplit="6" topLeftCell="BM93" activePane="bottomLeft" state="frozen"/>
      <selection pane="topLeft" activeCell="A7" sqref="A7"/>
      <selection pane="bottomLeft" activeCell="I106" sqref="I106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296</v>
      </c>
      <c r="C1" s="13" t="s">
        <v>291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339"/>
      <c r="B2" s="17">
        <f>SUBSTITUTE(B1,".","")*1</f>
        <v>9327</v>
      </c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39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39"/>
      <c r="B26" s="35"/>
      <c r="C26" s="36"/>
      <c r="D26" s="14"/>
      <c r="E26" s="14"/>
      <c r="F26" s="330"/>
      <c r="G26" s="63"/>
    </row>
    <row r="27" spans="1:7" ht="12.75">
      <c r="A27" s="339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39"/>
      <c r="B28" s="35"/>
      <c r="C28" s="36"/>
      <c r="D28" s="14"/>
      <c r="E28" s="14"/>
      <c r="F28" s="330"/>
      <c r="G28" s="63"/>
    </row>
    <row r="29" spans="1:7" ht="12.75">
      <c r="A29" s="339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39"/>
      <c r="B30" s="35"/>
      <c r="C30" s="36"/>
      <c r="D30" s="14"/>
      <c r="E30" s="14"/>
      <c r="F30" s="14"/>
      <c r="G30" s="63"/>
    </row>
    <row r="31" spans="1:7" ht="12.75">
      <c r="A31" s="339"/>
      <c r="B31" s="38">
        <v>61111</v>
      </c>
      <c r="C31" s="30" t="s">
        <v>282</v>
      </c>
      <c r="D31" s="18"/>
      <c r="E31" s="18"/>
      <c r="F31" s="31"/>
      <c r="G31" s="32"/>
    </row>
    <row r="32" spans="1:7" ht="12.75">
      <c r="A32" s="339"/>
      <c r="B32" s="38">
        <v>61118</v>
      </c>
      <c r="C32" s="30" t="s">
        <v>462</v>
      </c>
      <c r="D32" s="18"/>
      <c r="E32" s="18"/>
      <c r="F32" s="31"/>
      <c r="G32" s="32"/>
    </row>
    <row r="33" spans="1:7" ht="4.5" customHeight="1">
      <c r="A33" s="339"/>
      <c r="B33" s="35"/>
      <c r="C33" s="36"/>
      <c r="D33" s="14"/>
      <c r="E33" s="14"/>
      <c r="F33" s="14"/>
      <c r="G33" s="63"/>
    </row>
    <row r="34" spans="1:7" ht="12.75">
      <c r="A34" s="339"/>
      <c r="B34" s="38">
        <v>613151</v>
      </c>
      <c r="C34" s="58" t="s">
        <v>222</v>
      </c>
      <c r="D34" s="18"/>
      <c r="E34" s="18"/>
      <c r="F34" s="31"/>
      <c r="G34" s="32"/>
    </row>
    <row r="35" spans="1:7" ht="12.75">
      <c r="A35" s="339"/>
      <c r="B35" s="38">
        <v>613152</v>
      </c>
      <c r="C35" s="58" t="s">
        <v>223</v>
      </c>
      <c r="D35" s="18"/>
      <c r="E35" s="18"/>
      <c r="F35" s="31"/>
      <c r="G35" s="32"/>
    </row>
    <row r="36" spans="1:7" ht="12.75">
      <c r="A36" s="339"/>
      <c r="B36" s="38">
        <v>613158</v>
      </c>
      <c r="C36" s="58" t="s">
        <v>224</v>
      </c>
      <c r="D36" s="18"/>
      <c r="E36" s="18"/>
      <c r="F36" s="31"/>
      <c r="G36" s="32"/>
    </row>
    <row r="37" spans="1:7" ht="9" customHeight="1">
      <c r="A37" s="339"/>
      <c r="B37" s="65"/>
      <c r="C37" s="106"/>
      <c r="D37" s="23"/>
      <c r="E37" s="23"/>
      <c r="F37" s="23"/>
      <c r="G37" s="66"/>
    </row>
    <row r="38" spans="1:7" ht="12.75">
      <c r="A38" s="339"/>
      <c r="B38" s="53"/>
      <c r="C38" s="54"/>
      <c r="D38" s="55"/>
      <c r="E38" s="55"/>
      <c r="F38" s="56" t="s">
        <v>292</v>
      </c>
      <c r="G38" s="297">
        <f>SUM(G18:G36)</f>
        <v>0</v>
      </c>
    </row>
    <row r="39" spans="1:7" ht="12.75">
      <c r="A39" s="339"/>
      <c r="B39" s="38"/>
      <c r="C39" s="58"/>
      <c r="D39" s="18"/>
      <c r="E39" s="18"/>
      <c r="F39" s="18"/>
      <c r="G39" s="72"/>
    </row>
    <row r="40" spans="1:7" ht="12.75">
      <c r="A40" s="339"/>
      <c r="B40" s="59" t="s">
        <v>81</v>
      </c>
      <c r="C40" s="60"/>
      <c r="D40" s="61"/>
      <c r="E40" s="61"/>
      <c r="F40" s="61"/>
      <c r="G40" s="62"/>
    </row>
    <row r="41" spans="1:7" ht="12.75">
      <c r="A41" s="173"/>
      <c r="B41" s="192">
        <v>602661</v>
      </c>
      <c r="C41" s="184" t="s">
        <v>468</v>
      </c>
      <c r="D41" s="149"/>
      <c r="E41" s="149"/>
      <c r="F41" s="149"/>
      <c r="G41" s="32"/>
    </row>
    <row r="42" spans="1:7" ht="12.75">
      <c r="A42" s="339"/>
      <c r="B42" s="38">
        <v>602664</v>
      </c>
      <c r="C42" s="30" t="s">
        <v>262</v>
      </c>
      <c r="D42" s="18"/>
      <c r="E42" s="18"/>
      <c r="F42" s="31"/>
      <c r="G42" s="32"/>
    </row>
    <row r="43" spans="1:7" ht="4.5" customHeight="1">
      <c r="A43" s="339"/>
      <c r="B43" s="35"/>
      <c r="C43" s="36"/>
      <c r="D43" s="14"/>
      <c r="E43" s="14"/>
      <c r="F43" s="14"/>
      <c r="G43" s="63"/>
    </row>
    <row r="44" spans="1:7" s="2" customFormat="1" ht="12.75">
      <c r="A44" s="16"/>
      <c r="B44" s="38">
        <v>606261</v>
      </c>
      <c r="C44" s="30" t="s">
        <v>466</v>
      </c>
      <c r="D44" s="18"/>
      <c r="E44" s="18"/>
      <c r="F44" s="18"/>
      <c r="G44" s="64"/>
    </row>
    <row r="45" spans="1:7" ht="4.5" customHeight="1">
      <c r="A45" s="339"/>
      <c r="B45" s="35"/>
      <c r="C45" s="36"/>
      <c r="D45" s="14"/>
      <c r="E45" s="14"/>
      <c r="F45" s="14"/>
      <c r="G45" s="63"/>
    </row>
    <row r="46" spans="1:7" ht="12.75">
      <c r="A46" s="339"/>
      <c r="B46" s="38">
        <v>61221</v>
      </c>
      <c r="C46" s="30" t="s">
        <v>201</v>
      </c>
      <c r="D46" s="18"/>
      <c r="E46" s="18"/>
      <c r="F46" s="31"/>
      <c r="G46" s="32"/>
    </row>
    <row r="47" spans="1:7" ht="12.75">
      <c r="A47" s="339"/>
      <c r="B47" s="38">
        <v>61222</v>
      </c>
      <c r="C47" s="30" t="s">
        <v>202</v>
      </c>
      <c r="D47" s="18"/>
      <c r="E47" s="18"/>
      <c r="F47" s="31"/>
      <c r="G47" s="32"/>
    </row>
    <row r="48" spans="1:7" ht="12.75">
      <c r="A48" s="339"/>
      <c r="B48" s="38">
        <v>61223</v>
      </c>
      <c r="C48" s="30" t="s">
        <v>203</v>
      </c>
      <c r="D48" s="18"/>
      <c r="E48" s="18"/>
      <c r="F48" s="31"/>
      <c r="G48" s="32"/>
    </row>
    <row r="49" spans="1:7" ht="12.75">
      <c r="A49" s="339"/>
      <c r="B49" s="38">
        <v>61231</v>
      </c>
      <c r="C49" s="30" t="s">
        <v>94</v>
      </c>
      <c r="D49" s="18"/>
      <c r="E49" s="18"/>
      <c r="F49" s="31"/>
      <c r="G49" s="32"/>
    </row>
    <row r="50" spans="1:7" ht="4.5" customHeight="1">
      <c r="A50" s="339"/>
      <c r="B50" s="35"/>
      <c r="C50" s="36"/>
      <c r="D50" s="14"/>
      <c r="E50" s="14"/>
      <c r="F50" s="14"/>
      <c r="G50" s="63"/>
    </row>
    <row r="51" spans="1:7" ht="12.75">
      <c r="A51" s="339"/>
      <c r="B51" s="38">
        <v>6223</v>
      </c>
      <c r="C51" s="30" t="s">
        <v>107</v>
      </c>
      <c r="D51" s="18"/>
      <c r="E51" s="18"/>
      <c r="F51" s="31"/>
      <c r="G51" s="32"/>
    </row>
    <row r="52" spans="1:7" ht="4.5" customHeight="1">
      <c r="A52" s="339"/>
      <c r="B52" s="35"/>
      <c r="C52" s="36"/>
      <c r="D52" s="14"/>
      <c r="E52" s="14"/>
      <c r="F52" s="14"/>
      <c r="G52" s="63"/>
    </row>
    <row r="53" spans="1:7" ht="12.75">
      <c r="A53" s="16"/>
      <c r="B53" s="38">
        <v>6286</v>
      </c>
      <c r="C53" s="30" t="s">
        <v>113</v>
      </c>
      <c r="D53" s="18"/>
      <c r="E53" s="18"/>
      <c r="F53" s="18"/>
      <c r="G53" s="64"/>
    </row>
    <row r="54" spans="1:7" ht="4.5" customHeight="1">
      <c r="A54" s="339"/>
      <c r="B54" s="35"/>
      <c r="C54" s="36"/>
      <c r="D54" s="14"/>
      <c r="E54" s="14"/>
      <c r="F54" s="14"/>
      <c r="G54" s="63"/>
    </row>
    <row r="55" spans="1:7" ht="12.75">
      <c r="A55" s="339"/>
      <c r="B55" s="38">
        <v>6522</v>
      </c>
      <c r="C55" s="30" t="s">
        <v>302</v>
      </c>
      <c r="D55" s="18"/>
      <c r="E55" s="18"/>
      <c r="F55" s="31"/>
      <c r="G55" s="32"/>
    </row>
    <row r="56" spans="1:7" ht="9" customHeight="1">
      <c r="A56" s="339"/>
      <c r="B56" s="65"/>
      <c r="C56" s="21"/>
      <c r="D56" s="23"/>
      <c r="E56" s="23"/>
      <c r="F56" s="23"/>
      <c r="G56" s="66"/>
    </row>
    <row r="57" spans="1:7" ht="12.75">
      <c r="A57" s="339"/>
      <c r="B57" s="67"/>
      <c r="C57" s="68"/>
      <c r="D57" s="69"/>
      <c r="E57" s="69"/>
      <c r="F57" s="70" t="s">
        <v>121</v>
      </c>
      <c r="G57" s="71">
        <f>SUM(G41:G55)</f>
        <v>0</v>
      </c>
    </row>
    <row r="58" spans="1:7" ht="12.75">
      <c r="A58" s="339"/>
      <c r="B58" s="38"/>
      <c r="C58" s="30"/>
      <c r="D58" s="18"/>
      <c r="E58" s="18"/>
      <c r="F58" s="18"/>
      <c r="G58" s="72"/>
    </row>
    <row r="59" spans="1:7" ht="12.75">
      <c r="A59" s="339"/>
      <c r="B59" s="73" t="s">
        <v>122</v>
      </c>
      <c r="C59" s="74"/>
      <c r="D59" s="75"/>
      <c r="E59" s="75"/>
      <c r="F59" s="75"/>
      <c r="G59" s="76"/>
    </row>
    <row r="60" spans="1:7" ht="12.75">
      <c r="A60" s="339"/>
      <c r="B60" s="38">
        <v>6722</v>
      </c>
      <c r="C60" s="331" t="s">
        <v>263</v>
      </c>
      <c r="D60" s="18"/>
      <c r="E60" s="18"/>
      <c r="F60" s="31"/>
      <c r="G60" s="32"/>
    </row>
    <row r="61" spans="1:7" ht="4.5" customHeight="1">
      <c r="A61" s="339"/>
      <c r="B61" s="35"/>
      <c r="C61" s="36"/>
      <c r="D61" s="14"/>
      <c r="E61" s="14"/>
      <c r="F61" s="14"/>
      <c r="G61" s="63"/>
    </row>
    <row r="62" spans="1:7" ht="12.75">
      <c r="A62" s="339"/>
      <c r="B62" s="38">
        <v>6811251</v>
      </c>
      <c r="C62" s="30" t="s">
        <v>264</v>
      </c>
      <c r="D62" s="18"/>
      <c r="E62" s="18"/>
      <c r="F62" s="31"/>
      <c r="G62" s="32"/>
    </row>
    <row r="63" spans="1:7" ht="9" customHeight="1">
      <c r="A63" s="339"/>
      <c r="B63" s="65"/>
      <c r="C63" s="21"/>
      <c r="D63" s="23"/>
      <c r="E63" s="23"/>
      <c r="F63" s="23"/>
      <c r="G63" s="66"/>
    </row>
    <row r="64" spans="1:7" ht="12.75">
      <c r="A64" s="339"/>
      <c r="B64" s="77"/>
      <c r="C64" s="78"/>
      <c r="D64" s="79"/>
      <c r="E64" s="79"/>
      <c r="F64" s="80" t="s">
        <v>127</v>
      </c>
      <c r="G64" s="81">
        <f>SUM(G60:G62)</f>
        <v>0</v>
      </c>
    </row>
    <row r="65" spans="1:7" ht="13.5" thickBot="1">
      <c r="A65" s="339"/>
      <c r="B65" s="82"/>
      <c r="C65" s="34"/>
      <c r="D65" s="83"/>
      <c r="E65" s="18"/>
      <c r="F65" s="18"/>
      <c r="G65" s="72"/>
    </row>
    <row r="66" spans="1:7" ht="16.5" thickBot="1" thickTop="1">
      <c r="A66" s="339"/>
      <c r="B66" s="431" t="s">
        <v>128</v>
      </c>
      <c r="C66" s="432"/>
      <c r="D66" s="432"/>
      <c r="E66" s="432"/>
      <c r="F66" s="433"/>
      <c r="G66" s="84">
        <f>+G15+G38+G57+G64</f>
        <v>0</v>
      </c>
    </row>
    <row r="67" spans="1:7" ht="13.5" thickTop="1">
      <c r="A67" s="339"/>
      <c r="B67" s="85"/>
      <c r="C67" s="85"/>
      <c r="D67" s="85"/>
      <c r="E67" s="85"/>
      <c r="F67" s="85"/>
      <c r="G67" s="85"/>
    </row>
    <row r="68" spans="1:7" ht="12.75">
      <c r="A68" s="339"/>
      <c r="B68" s="339"/>
      <c r="C68" s="339"/>
      <c r="D68" s="339"/>
      <c r="E68" s="339"/>
      <c r="F68" s="339"/>
      <c r="G68" s="339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339"/>
      <c r="C70" s="339"/>
      <c r="D70" s="339"/>
      <c r="E70" s="339"/>
      <c r="F70" s="339"/>
      <c r="G70" s="339"/>
    </row>
    <row r="71" spans="1:7" ht="12.75">
      <c r="A71" s="339"/>
      <c r="B71" s="85"/>
      <c r="C71" s="85"/>
      <c r="D71" s="85"/>
      <c r="E71" s="85"/>
      <c r="F71" s="85"/>
      <c r="G71" s="85"/>
    </row>
    <row r="72" spans="1:7" ht="12.75">
      <c r="A72" s="339"/>
      <c r="B72" s="13" t="s">
        <v>291</v>
      </c>
      <c r="C72" s="87"/>
      <c r="D72" s="85"/>
      <c r="E72" s="89"/>
      <c r="F72" s="89"/>
      <c r="G72" s="85"/>
    </row>
    <row r="73" spans="1:7" ht="3.75" customHeight="1">
      <c r="A73" s="339"/>
      <c r="B73" s="90"/>
      <c r="C73" s="91"/>
      <c r="D73" s="85"/>
      <c r="E73" s="89"/>
      <c r="F73" s="89"/>
      <c r="G73" s="85"/>
    </row>
    <row r="74" spans="1:7" ht="15.75" thickBot="1">
      <c r="A74" s="339"/>
      <c r="B74" s="414" t="s">
        <v>130</v>
      </c>
      <c r="C74" s="415"/>
      <c r="D74" s="415"/>
      <c r="E74" s="415"/>
      <c r="F74" s="415"/>
      <c r="G74" s="416"/>
    </row>
    <row r="75" spans="1:7" ht="3.75" customHeight="1" thickBot="1">
      <c r="A75" s="339"/>
      <c r="B75" s="18"/>
      <c r="C75" s="18"/>
      <c r="D75" s="18"/>
      <c r="E75" s="18"/>
      <c r="F75" s="18"/>
      <c r="G75" s="18"/>
    </row>
    <row r="76" spans="1:7" ht="13.5" thickTop="1">
      <c r="A76" s="339"/>
      <c r="B76" s="417" t="s">
        <v>131</v>
      </c>
      <c r="C76" s="418"/>
      <c r="D76" s="418"/>
      <c r="E76" s="418"/>
      <c r="F76" s="419"/>
      <c r="G76" s="423" t="s">
        <v>69</v>
      </c>
    </row>
    <row r="77" spans="1:7" ht="12.75">
      <c r="A77" s="339"/>
      <c r="B77" s="420"/>
      <c r="C77" s="421"/>
      <c r="D77" s="421"/>
      <c r="E77" s="421"/>
      <c r="F77" s="422"/>
      <c r="G77" s="424"/>
    </row>
    <row r="78" spans="1:7" ht="12.75">
      <c r="A78" s="339"/>
      <c r="B78" s="93"/>
      <c r="C78" s="94"/>
      <c r="D78" s="94"/>
      <c r="E78" s="94"/>
      <c r="F78" s="94"/>
      <c r="G78" s="95"/>
    </row>
    <row r="79" spans="1:7" ht="12.75">
      <c r="A79" s="339"/>
      <c r="B79" s="96" t="s">
        <v>132</v>
      </c>
      <c r="C79" s="97"/>
      <c r="D79" s="97"/>
      <c r="E79" s="97"/>
      <c r="F79" s="97"/>
      <c r="G79" s="98"/>
    </row>
    <row r="80" spans="1:7" ht="12.75">
      <c r="A80" s="339"/>
      <c r="B80" s="38">
        <v>609</v>
      </c>
      <c r="C80" s="58" t="s">
        <v>133</v>
      </c>
      <c r="D80" s="18"/>
      <c r="E80" s="18"/>
      <c r="F80" s="31"/>
      <c r="G80" s="99"/>
    </row>
    <row r="81" spans="1:7" ht="12.75">
      <c r="A81" s="339"/>
      <c r="B81" s="38">
        <v>619</v>
      </c>
      <c r="C81" s="58" t="s">
        <v>134</v>
      </c>
      <c r="D81" s="18"/>
      <c r="E81" s="18"/>
      <c r="F81" s="31"/>
      <c r="G81" s="99"/>
    </row>
    <row r="82" spans="1:7" ht="12.75">
      <c r="A82" s="339"/>
      <c r="B82" s="38">
        <v>629</v>
      </c>
      <c r="C82" s="58" t="s">
        <v>135</v>
      </c>
      <c r="D82" s="18"/>
      <c r="E82" s="18"/>
      <c r="F82" s="31"/>
      <c r="G82" s="99"/>
    </row>
    <row r="83" spans="1:7" ht="4.5" customHeight="1">
      <c r="A83" s="339"/>
      <c r="B83" s="35"/>
      <c r="C83" s="100"/>
      <c r="D83" s="14"/>
      <c r="E83" s="14"/>
      <c r="F83" s="14"/>
      <c r="G83" s="101"/>
    </row>
    <row r="84" spans="1:7" ht="12.75">
      <c r="A84" s="339"/>
      <c r="B84" s="38">
        <v>6319</v>
      </c>
      <c r="C84" s="58" t="s">
        <v>136</v>
      </c>
      <c r="D84" s="18"/>
      <c r="E84" s="18"/>
      <c r="F84" s="31"/>
      <c r="G84" s="99"/>
    </row>
    <row r="85" spans="1:7" ht="12.75">
      <c r="A85" s="339"/>
      <c r="B85" s="38">
        <v>6339</v>
      </c>
      <c r="C85" s="58" t="s">
        <v>137</v>
      </c>
      <c r="D85" s="18"/>
      <c r="E85" s="18"/>
      <c r="F85" s="31"/>
      <c r="G85" s="99"/>
    </row>
    <row r="86" spans="1:7" ht="12.75">
      <c r="A86" s="339"/>
      <c r="B86" s="38">
        <v>6419</v>
      </c>
      <c r="C86" s="58" t="s">
        <v>138</v>
      </c>
      <c r="D86" s="18"/>
      <c r="E86" s="18"/>
      <c r="F86" s="31"/>
      <c r="G86" s="99"/>
    </row>
    <row r="87" spans="1:7" ht="12.75">
      <c r="A87" s="339"/>
      <c r="B87" s="38">
        <v>6429</v>
      </c>
      <c r="C87" s="58" t="s">
        <v>139</v>
      </c>
      <c r="D87" s="18"/>
      <c r="E87" s="18"/>
      <c r="F87" s="31"/>
      <c r="G87" s="99"/>
    </row>
    <row r="88" spans="1:7" ht="12.75">
      <c r="A88" s="339"/>
      <c r="B88" s="38">
        <v>64519</v>
      </c>
      <c r="C88" s="58" t="s">
        <v>140</v>
      </c>
      <c r="D88" s="18"/>
      <c r="E88" s="18"/>
      <c r="F88" s="31"/>
      <c r="G88" s="99"/>
    </row>
    <row r="89" spans="1:7" ht="12.75">
      <c r="A89" s="339"/>
      <c r="B89" s="38">
        <v>64529</v>
      </c>
      <c r="C89" s="58" t="s">
        <v>141</v>
      </c>
      <c r="D89" s="18"/>
      <c r="E89" s="18"/>
      <c r="F89" s="31"/>
      <c r="G89" s="99"/>
    </row>
    <row r="90" spans="1:7" ht="12.75">
      <c r="A90" s="339"/>
      <c r="B90" s="38">
        <v>64719</v>
      </c>
      <c r="C90" s="58" t="s">
        <v>142</v>
      </c>
      <c r="D90" s="18"/>
      <c r="E90" s="18"/>
      <c r="F90" s="31"/>
      <c r="G90" s="99"/>
    </row>
    <row r="91" spans="1:7" ht="12.75">
      <c r="A91" s="339"/>
      <c r="B91" s="38">
        <v>64729</v>
      </c>
      <c r="C91" s="58" t="s">
        <v>143</v>
      </c>
      <c r="D91" s="18"/>
      <c r="E91" s="18"/>
      <c r="F91" s="31"/>
      <c r="G91" s="99"/>
    </row>
    <row r="92" spans="1:7" ht="12.75">
      <c r="A92" s="339"/>
      <c r="B92" s="38">
        <v>6489</v>
      </c>
      <c r="C92" s="58" t="s">
        <v>144</v>
      </c>
      <c r="D92" s="18"/>
      <c r="E92" s="18"/>
      <c r="F92" s="31"/>
      <c r="G92" s="99"/>
    </row>
    <row r="93" spans="1:7" ht="4.5" customHeight="1">
      <c r="A93" s="339"/>
      <c r="B93" s="35"/>
      <c r="C93" s="100"/>
      <c r="D93" s="14"/>
      <c r="E93" s="14"/>
      <c r="F93" s="14"/>
      <c r="G93" s="101"/>
    </row>
    <row r="94" spans="1:7" ht="12.75">
      <c r="A94" s="339"/>
      <c r="B94" s="38">
        <v>7474</v>
      </c>
      <c r="C94" s="58" t="s">
        <v>145</v>
      </c>
      <c r="D94" s="18"/>
      <c r="E94" s="18"/>
      <c r="F94" s="31"/>
      <c r="G94" s="99"/>
    </row>
    <row r="95" spans="1:7" ht="12.75">
      <c r="A95" s="339"/>
      <c r="B95" s="38">
        <v>7476</v>
      </c>
      <c r="C95" s="58" t="s">
        <v>146</v>
      </c>
      <c r="D95" s="18"/>
      <c r="E95" s="18"/>
      <c r="F95" s="31"/>
      <c r="G95" s="99"/>
    </row>
    <row r="96" spans="1:7" ht="12.75">
      <c r="A96" s="339"/>
      <c r="B96" s="38">
        <v>7484</v>
      </c>
      <c r="C96" s="58" t="s">
        <v>147</v>
      </c>
      <c r="D96" s="18"/>
      <c r="E96" s="18"/>
      <c r="F96" s="31"/>
      <c r="G96" s="99"/>
    </row>
    <row r="97" spans="1:7" ht="12.75">
      <c r="A97" s="339"/>
      <c r="B97" s="38">
        <v>7541</v>
      </c>
      <c r="C97" s="58" t="s">
        <v>148</v>
      </c>
      <c r="D97" s="18"/>
      <c r="E97" s="18"/>
      <c r="F97" s="31"/>
      <c r="G97" s="99"/>
    </row>
    <row r="98" spans="1:7" ht="12.75">
      <c r="A98" s="339"/>
      <c r="B98" s="38">
        <v>7548</v>
      </c>
      <c r="C98" s="58" t="s">
        <v>149</v>
      </c>
      <c r="D98" s="18"/>
      <c r="E98" s="18"/>
      <c r="F98" s="31"/>
      <c r="G98" s="99"/>
    </row>
    <row r="99" spans="1:7" ht="12.75">
      <c r="A99" s="339"/>
      <c r="B99" s="38">
        <v>758</v>
      </c>
      <c r="C99" s="58" t="s">
        <v>150</v>
      </c>
      <c r="D99" s="18"/>
      <c r="E99" s="18"/>
      <c r="F99" s="31"/>
      <c r="G99" s="99"/>
    </row>
    <row r="100" spans="1:7" ht="12.75">
      <c r="A100" s="339"/>
      <c r="B100" s="38">
        <v>772</v>
      </c>
      <c r="C100" s="58" t="s">
        <v>151</v>
      </c>
      <c r="D100" s="18"/>
      <c r="E100" s="18"/>
      <c r="F100" s="31"/>
      <c r="G100" s="99"/>
    </row>
    <row r="101" spans="1:7" ht="9" customHeight="1">
      <c r="A101" s="339"/>
      <c r="B101" s="65"/>
      <c r="C101" s="106"/>
      <c r="D101" s="23"/>
      <c r="E101" s="23"/>
      <c r="F101" s="23"/>
      <c r="G101" s="107"/>
    </row>
    <row r="102" spans="1:7" ht="12.75">
      <c r="A102" s="339"/>
      <c r="B102" s="108"/>
      <c r="C102" s="109"/>
      <c r="D102" s="110"/>
      <c r="E102" s="110"/>
      <c r="F102" s="111" t="s">
        <v>152</v>
      </c>
      <c r="G102" s="112">
        <f>SUM(G80:G100)</f>
        <v>0</v>
      </c>
    </row>
    <row r="103" spans="1:7" ht="12.75">
      <c r="A103" s="339"/>
      <c r="B103" s="38"/>
      <c r="C103" s="58"/>
      <c r="D103" s="18"/>
      <c r="E103" s="18"/>
      <c r="F103" s="18"/>
      <c r="G103" s="113"/>
    </row>
    <row r="104" spans="1:7" ht="12.75">
      <c r="A104" s="339"/>
      <c r="B104" s="114" t="s">
        <v>153</v>
      </c>
      <c r="C104" s="115"/>
      <c r="D104" s="115"/>
      <c r="E104" s="115"/>
      <c r="F104" s="115"/>
      <c r="G104" s="334"/>
    </row>
    <row r="105" spans="1:7" ht="12.75">
      <c r="A105" s="339"/>
      <c r="B105" s="117" t="s">
        <v>154</v>
      </c>
      <c r="C105" s="30" t="s">
        <v>205</v>
      </c>
      <c r="D105" s="18"/>
      <c r="E105" s="118"/>
      <c r="F105" s="18"/>
      <c r="G105" s="301"/>
    </row>
    <row r="106" spans="1:7" ht="9" customHeight="1">
      <c r="A106" s="339"/>
      <c r="B106" s="120"/>
      <c r="C106" s="21"/>
      <c r="D106" s="23"/>
      <c r="E106" s="121"/>
      <c r="F106" s="23"/>
      <c r="G106" s="66"/>
    </row>
    <row r="107" spans="1:7" ht="12.75">
      <c r="A107" s="339"/>
      <c r="B107" s="123"/>
      <c r="C107" s="124"/>
      <c r="D107" s="125"/>
      <c r="E107" s="125"/>
      <c r="F107" s="126" t="s">
        <v>293</v>
      </c>
      <c r="G107" s="302">
        <f>SUM(G105:G105)</f>
        <v>0</v>
      </c>
    </row>
    <row r="108" spans="1:7" ht="13.5" thickBot="1">
      <c r="A108" s="339"/>
      <c r="B108" s="128" t="s">
        <v>156</v>
      </c>
      <c r="C108" s="129"/>
      <c r="D108" s="129"/>
      <c r="E108" s="129"/>
      <c r="F108" s="129"/>
      <c r="G108" s="336"/>
    </row>
    <row r="109" spans="1:7" ht="13.5" thickTop="1">
      <c r="A109" s="339"/>
      <c r="B109" s="131"/>
      <c r="C109" s="18"/>
      <c r="D109" s="18"/>
      <c r="E109" s="18"/>
      <c r="F109" s="18"/>
      <c r="G109" s="132"/>
    </row>
    <row r="110" spans="1:7" ht="13.5" thickBot="1">
      <c r="A110" s="339"/>
      <c r="B110" s="131"/>
      <c r="C110" s="18"/>
      <c r="D110" s="18"/>
      <c r="E110" s="18"/>
      <c r="F110" s="18"/>
      <c r="G110" s="133"/>
    </row>
    <row r="111" spans="1:7" ht="15" thickBot="1">
      <c r="A111" s="339"/>
      <c r="B111" s="131"/>
      <c r="C111" s="18"/>
      <c r="D111" s="134" t="s">
        <v>157</v>
      </c>
      <c r="E111" s="18"/>
      <c r="F111" s="18"/>
      <c r="G111" s="135">
        <f>G66-G102+G107</f>
        <v>0</v>
      </c>
    </row>
    <row r="112" spans="1:7" ht="12.75">
      <c r="A112" s="339"/>
      <c r="B112" s="131"/>
      <c r="C112" s="18"/>
      <c r="D112" s="136"/>
      <c r="E112" s="18"/>
      <c r="F112" s="18"/>
      <c r="G112" s="137"/>
    </row>
    <row r="113" spans="1:7" ht="13.5" thickBot="1">
      <c r="A113" s="339"/>
      <c r="B113" s="131"/>
      <c r="C113" s="18"/>
      <c r="D113" s="136"/>
      <c r="E113" s="18"/>
      <c r="F113" s="18"/>
      <c r="G113" s="137" t="s">
        <v>469</v>
      </c>
    </row>
    <row r="114" spans="1:7" ht="15" thickBot="1">
      <c r="A114" s="339"/>
      <c r="B114" s="131"/>
      <c r="C114" s="18"/>
      <c r="D114" s="134" t="s">
        <v>160</v>
      </c>
      <c r="E114" s="18"/>
      <c r="F114" s="18"/>
      <c r="G114" s="283"/>
    </row>
    <row r="115" spans="1:7" ht="13.5" thickBot="1">
      <c r="A115" s="339"/>
      <c r="B115" s="131"/>
      <c r="C115" s="18"/>
      <c r="D115" s="136"/>
      <c r="E115" s="18"/>
      <c r="F115" s="18"/>
      <c r="G115" s="140"/>
    </row>
    <row r="116" spans="1:7" ht="15.75" thickBot="1">
      <c r="A116" s="339"/>
      <c r="B116" s="131"/>
      <c r="C116" s="18"/>
      <c r="D116" s="141" t="s">
        <v>161</v>
      </c>
      <c r="E116" s="18"/>
      <c r="F116" s="18"/>
      <c r="G116" s="303">
        <f>IF(G114=0,0,G111/G114)</f>
        <v>0</v>
      </c>
    </row>
    <row r="117" spans="1:7" ht="15">
      <c r="A117" s="339"/>
      <c r="B117" s="131"/>
      <c r="C117" s="18"/>
      <c r="D117" s="136"/>
      <c r="E117" s="18"/>
      <c r="F117" s="18"/>
      <c r="G117" s="144"/>
    </row>
    <row r="118" spans="1:7" ht="13.5" thickBot="1">
      <c r="A118" s="339"/>
      <c r="B118" s="128"/>
      <c r="C118" s="129"/>
      <c r="D118" s="145"/>
      <c r="E118" s="129"/>
      <c r="F118" s="129"/>
      <c r="G118" s="146"/>
    </row>
    <row r="119" spans="2:7" ht="13.5" thickTop="1">
      <c r="B119" s="148"/>
      <c r="C119" s="149"/>
      <c r="D119" s="149"/>
      <c r="E119" s="149"/>
      <c r="F119" s="149"/>
      <c r="G119" s="150"/>
    </row>
    <row r="120" spans="2:7" ht="12.75">
      <c r="B120" s="148"/>
      <c r="C120" s="151" t="s">
        <v>162</v>
      </c>
      <c r="D120" s="149"/>
      <c r="E120" s="149"/>
      <c r="F120" s="149"/>
      <c r="G120" s="152"/>
    </row>
    <row r="121" spans="2:7" ht="12.75">
      <c r="B121" s="153"/>
      <c r="C121" s="154"/>
      <c r="D121" s="154"/>
      <c r="E121" s="154"/>
      <c r="F121" s="154"/>
      <c r="G121" s="155"/>
    </row>
    <row r="122" spans="2:7" ht="12.75">
      <c r="B122" s="156"/>
      <c r="C122" s="157"/>
      <c r="D122" s="157"/>
      <c r="E122" s="157"/>
      <c r="F122" s="157"/>
      <c r="G122" s="158"/>
    </row>
    <row r="123" spans="2:7" ht="12.75">
      <c r="B123" s="156"/>
      <c r="C123" s="157"/>
      <c r="D123" s="157"/>
      <c r="E123" s="157"/>
      <c r="F123" s="157"/>
      <c r="G123" s="158"/>
    </row>
    <row r="124" spans="2:7" ht="12.75">
      <c r="B124" s="156"/>
      <c r="C124" s="157"/>
      <c r="D124" s="157"/>
      <c r="E124" s="157"/>
      <c r="F124" s="157"/>
      <c r="G124" s="158"/>
    </row>
    <row r="125" spans="2:7" ht="12.75">
      <c r="B125" s="156"/>
      <c r="C125" s="157"/>
      <c r="D125" s="157"/>
      <c r="E125" s="157"/>
      <c r="F125" s="157"/>
      <c r="G125" s="158"/>
    </row>
    <row r="126" spans="2:7" ht="13.5" thickBot="1">
      <c r="B126" s="160"/>
      <c r="C126" s="161"/>
      <c r="D126" s="161"/>
      <c r="E126" s="161"/>
      <c r="F126" s="161"/>
      <c r="G126" s="162"/>
    </row>
    <row r="127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6:F66"/>
    <mergeCell ref="B74:G74"/>
    <mergeCell ref="B76:F77"/>
    <mergeCell ref="G76:G77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1" max="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5"/>
  <sheetViews>
    <sheetView showGridLines="0" workbookViewId="0" topLeftCell="A1">
      <pane ySplit="6" topLeftCell="BM89" activePane="bottomLeft" state="frozen"/>
      <selection pane="topLeft" activeCell="A7" sqref="A7"/>
      <selection pane="bottomLeft" activeCell="I109" sqref="I109"/>
    </sheetView>
  </sheetViews>
  <sheetFormatPr defaultColWidth="11.421875" defaultRowHeight="12.75"/>
  <cols>
    <col min="1" max="1" width="2.7109375" style="164" customWidth="1"/>
    <col min="2" max="2" width="7.7109375" style="164" customWidth="1"/>
    <col min="3" max="5" width="15.7109375" style="164" customWidth="1"/>
    <col min="6" max="6" width="23.7109375" style="164" customWidth="1"/>
    <col min="7" max="7" width="19.00390625" style="164" bestFit="1" customWidth="1"/>
    <col min="8" max="8" width="2.7109375" style="0" customWidth="1"/>
    <col min="10" max="11" width="11.7109375" style="0" customWidth="1"/>
  </cols>
  <sheetData>
    <row r="1" spans="1:7" ht="12.75">
      <c r="A1" s="339"/>
      <c r="B1" s="13" t="s">
        <v>297</v>
      </c>
      <c r="C1" s="13" t="s">
        <v>215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339"/>
      <c r="B2" s="17">
        <f>SUBSTITUTE(B1,".","")*1</f>
        <v>9328</v>
      </c>
      <c r="C2" s="18"/>
      <c r="D2" s="18"/>
      <c r="E2" s="19"/>
      <c r="F2" s="19"/>
      <c r="G2" s="18"/>
    </row>
    <row r="3" spans="1:11" ht="15.75" thickBot="1">
      <c r="A3" s="339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339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39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39"/>
      <c r="B6" s="420"/>
      <c r="C6" s="421"/>
      <c r="D6" s="421"/>
      <c r="E6" s="421"/>
      <c r="F6" s="422"/>
      <c r="G6" s="424"/>
    </row>
    <row r="7" spans="1:7" ht="12.75">
      <c r="A7" s="339"/>
      <c r="B7" s="22"/>
      <c r="C7" s="23"/>
      <c r="D7" s="23"/>
      <c r="E7" s="23"/>
      <c r="F7" s="23"/>
      <c r="G7" s="24"/>
    </row>
    <row r="8" spans="1:7" ht="12.75">
      <c r="A8" s="339"/>
      <c r="B8" s="25" t="s">
        <v>70</v>
      </c>
      <c r="C8" s="26"/>
      <c r="D8" s="27"/>
      <c r="E8" s="27"/>
      <c r="F8" s="27"/>
      <c r="G8" s="28"/>
    </row>
    <row r="9" spans="1:7" ht="12.75">
      <c r="A9" s="339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9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39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39"/>
      <c r="B12" s="35"/>
      <c r="C12" s="36"/>
      <c r="D12" s="14"/>
      <c r="E12" s="14"/>
      <c r="F12" s="14"/>
      <c r="G12" s="37"/>
    </row>
    <row r="13" spans="1:7" ht="12.75">
      <c r="A13" s="339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339"/>
      <c r="B14" s="39"/>
      <c r="C14" s="40"/>
      <c r="D14" s="23"/>
      <c r="E14" s="23"/>
      <c r="F14" s="23"/>
      <c r="G14" s="41"/>
    </row>
    <row r="15" spans="1:7" ht="12.75">
      <c r="A15" s="339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339"/>
      <c r="B16" s="22"/>
      <c r="C16" s="23"/>
      <c r="D16" s="23"/>
      <c r="E16" s="23"/>
      <c r="F16" s="23"/>
      <c r="G16" s="47"/>
    </row>
    <row r="17" spans="1:7" ht="12.75">
      <c r="A17" s="339"/>
      <c r="B17" s="48" t="s">
        <v>79</v>
      </c>
      <c r="C17" s="49"/>
      <c r="D17" s="49"/>
      <c r="E17" s="49"/>
      <c r="F17" s="49"/>
      <c r="G17" s="50"/>
    </row>
    <row r="18" spans="1:7" ht="12.75">
      <c r="A18" s="339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39"/>
      <c r="B19" s="329"/>
      <c r="C19" s="14"/>
      <c r="D19" s="14"/>
      <c r="E19" s="14"/>
      <c r="F19" s="14"/>
      <c r="G19" s="37"/>
    </row>
    <row r="20" spans="1:7" ht="12.75">
      <c r="A20" s="339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39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39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39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39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39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39"/>
      <c r="B26" s="35"/>
      <c r="C26" s="36"/>
      <c r="D26" s="14"/>
      <c r="E26" s="14"/>
      <c r="F26" s="330"/>
      <c r="G26" s="63"/>
    </row>
    <row r="27" spans="1:7" ht="12.75">
      <c r="A27" s="339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39"/>
      <c r="B28" s="35"/>
      <c r="C28" s="36"/>
      <c r="D28" s="14"/>
      <c r="E28" s="14"/>
      <c r="F28" s="330"/>
      <c r="G28" s="63"/>
    </row>
    <row r="29" spans="1:7" ht="12.75">
      <c r="A29" s="339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39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39"/>
      <c r="B32" s="35"/>
      <c r="C32" s="36"/>
      <c r="D32" s="14"/>
      <c r="E32" s="14"/>
      <c r="F32" s="14"/>
      <c r="G32" s="63"/>
    </row>
    <row r="33" spans="1:7" ht="12.75">
      <c r="A33" s="339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39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39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39"/>
      <c r="B36" s="65"/>
      <c r="C36" s="106"/>
      <c r="D36" s="23"/>
      <c r="E36" s="23"/>
      <c r="F36" s="23"/>
      <c r="G36" s="66"/>
    </row>
    <row r="37" spans="1:7" ht="12.75">
      <c r="A37" s="339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39"/>
      <c r="B38" s="38"/>
      <c r="C38" s="58"/>
      <c r="D38" s="18"/>
      <c r="E38" s="18"/>
      <c r="F38" s="18"/>
      <c r="G38" s="72"/>
    </row>
    <row r="39" spans="1:7" ht="12.75">
      <c r="A39" s="339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39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39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39"/>
      <c r="B44" s="35"/>
      <c r="C44" s="36"/>
      <c r="D44" s="14"/>
      <c r="E44" s="14"/>
      <c r="F44" s="14"/>
      <c r="G44" s="63"/>
    </row>
    <row r="45" spans="1:7" ht="12.75">
      <c r="A45" s="339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39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39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39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39"/>
      <c r="B49" s="35"/>
      <c r="C49" s="36"/>
      <c r="D49" s="14"/>
      <c r="E49" s="14"/>
      <c r="F49" s="14"/>
      <c r="G49" s="63"/>
    </row>
    <row r="50" spans="1:7" ht="12.75">
      <c r="A50" s="339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39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39"/>
      <c r="B53" s="35"/>
      <c r="C53" s="36"/>
      <c r="D53" s="14"/>
      <c r="E53" s="14"/>
      <c r="F53" s="14"/>
      <c r="G53" s="63"/>
    </row>
    <row r="54" spans="1:7" ht="12.75">
      <c r="A54" s="339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39"/>
      <c r="B55" s="65"/>
      <c r="C55" s="21"/>
      <c r="D55" s="23"/>
      <c r="E55" s="23"/>
      <c r="F55" s="23"/>
      <c r="G55" s="66"/>
    </row>
    <row r="56" spans="1:7" ht="12.75">
      <c r="A56" s="339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39"/>
      <c r="B57" s="38"/>
      <c r="C57" s="30"/>
      <c r="D57" s="18"/>
      <c r="E57" s="18"/>
      <c r="F57" s="18"/>
      <c r="G57" s="72"/>
    </row>
    <row r="58" spans="1:7" ht="12.75">
      <c r="A58" s="339"/>
      <c r="B58" s="73" t="s">
        <v>122</v>
      </c>
      <c r="C58" s="74"/>
      <c r="D58" s="75"/>
      <c r="E58" s="75"/>
      <c r="F58" s="75"/>
      <c r="G58" s="76"/>
    </row>
    <row r="59" spans="1:7" ht="12.75">
      <c r="A59" s="339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9"/>
      <c r="B60" s="35"/>
      <c r="C60" s="36"/>
      <c r="D60" s="14"/>
      <c r="E60" s="14"/>
      <c r="F60" s="14"/>
      <c r="G60" s="63"/>
    </row>
    <row r="61" spans="1:7" ht="12.75">
      <c r="A61" s="339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339"/>
      <c r="B62" s="65"/>
      <c r="C62" s="21"/>
      <c r="D62" s="23"/>
      <c r="E62" s="23"/>
      <c r="F62" s="23"/>
      <c r="G62" s="66"/>
    </row>
    <row r="63" spans="1:7" ht="12.75">
      <c r="A63" s="339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339"/>
      <c r="B64" s="82"/>
      <c r="C64" s="34"/>
      <c r="D64" s="83"/>
      <c r="E64" s="18"/>
      <c r="F64" s="18"/>
      <c r="G64" s="72"/>
    </row>
    <row r="65" spans="1:7" ht="16.5" thickBot="1" thickTop="1">
      <c r="A65" s="339"/>
      <c r="B65" s="431" t="s">
        <v>128</v>
      </c>
      <c r="C65" s="432"/>
      <c r="D65" s="432"/>
      <c r="E65" s="432"/>
      <c r="F65" s="433"/>
      <c r="G65" s="84">
        <f>+G15+G37+G56+G63</f>
        <v>0</v>
      </c>
    </row>
    <row r="66" spans="1:7" ht="13.5" thickTop="1">
      <c r="A66" s="339"/>
      <c r="B66" s="85"/>
      <c r="C66" s="85"/>
      <c r="D66" s="85"/>
      <c r="E66" s="85"/>
      <c r="F66" s="85"/>
      <c r="G66" s="85"/>
    </row>
    <row r="67" spans="1:7" ht="12.75">
      <c r="A67" s="339"/>
      <c r="B67" s="339"/>
      <c r="C67" s="339"/>
      <c r="D67" s="339"/>
      <c r="E67" s="339"/>
      <c r="F67" s="339"/>
      <c r="G67" s="339"/>
    </row>
    <row r="68" spans="1:7" ht="12.75">
      <c r="A68" s="339"/>
      <c r="B68" s="339"/>
      <c r="C68" s="339"/>
      <c r="D68" s="339"/>
      <c r="E68" s="339"/>
      <c r="F68" s="339"/>
      <c r="G68" s="339"/>
    </row>
    <row r="69" spans="1:7" ht="12.75">
      <c r="A69" s="339"/>
      <c r="B69" s="339"/>
      <c r="C69" s="339"/>
      <c r="D69" s="339"/>
      <c r="E69" s="339"/>
      <c r="F69" s="339"/>
      <c r="G69" s="339"/>
    </row>
    <row r="70" spans="1:7" ht="12.75">
      <c r="A70" s="339"/>
      <c r="B70" s="85"/>
      <c r="C70" s="85"/>
      <c r="D70" s="85"/>
      <c r="E70" s="85"/>
      <c r="F70" s="85"/>
      <c r="G70" s="85"/>
    </row>
    <row r="71" spans="1:7" ht="12.75">
      <c r="A71" s="339"/>
      <c r="B71" s="13" t="s">
        <v>215</v>
      </c>
      <c r="C71" s="87"/>
      <c r="D71" s="85"/>
      <c r="E71" s="89"/>
      <c r="F71" s="89"/>
      <c r="G71" s="85"/>
    </row>
    <row r="72" spans="1:7" ht="3.75" customHeight="1">
      <c r="A72" s="339"/>
      <c r="B72" s="90"/>
      <c r="C72" s="91"/>
      <c r="D72" s="85"/>
      <c r="E72" s="89"/>
      <c r="F72" s="89"/>
      <c r="G72" s="85"/>
    </row>
    <row r="73" spans="1:7" ht="15.75" thickBot="1">
      <c r="A73" s="339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339"/>
      <c r="B74" s="18"/>
      <c r="C74" s="18"/>
      <c r="D74" s="18"/>
      <c r="E74" s="18"/>
      <c r="F74" s="18"/>
      <c r="G74" s="18"/>
    </row>
    <row r="75" spans="1:7" ht="13.5" thickTop="1">
      <c r="A75" s="339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339"/>
      <c r="B76" s="420"/>
      <c r="C76" s="421"/>
      <c r="D76" s="421"/>
      <c r="E76" s="421"/>
      <c r="F76" s="422"/>
      <c r="G76" s="424"/>
    </row>
    <row r="77" spans="1:7" ht="12.75">
      <c r="A77" s="339"/>
      <c r="B77" s="93"/>
      <c r="C77" s="94"/>
      <c r="D77" s="94"/>
      <c r="E77" s="94"/>
      <c r="F77" s="94"/>
      <c r="G77" s="95"/>
    </row>
    <row r="78" spans="1:7" ht="12.75">
      <c r="A78" s="339"/>
      <c r="B78" s="96" t="s">
        <v>132</v>
      </c>
      <c r="C78" s="97"/>
      <c r="D78" s="97"/>
      <c r="E78" s="97"/>
      <c r="F78" s="97"/>
      <c r="G78" s="98"/>
    </row>
    <row r="79" spans="1:7" ht="12.75">
      <c r="A79" s="339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39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39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39"/>
      <c r="B82" s="35"/>
      <c r="C82" s="100"/>
      <c r="D82" s="14"/>
      <c r="E82" s="14"/>
      <c r="F82" s="14"/>
      <c r="G82" s="101"/>
    </row>
    <row r="83" spans="1:7" ht="12.75">
      <c r="A83" s="339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39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39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39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39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39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39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39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39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39"/>
      <c r="B92" s="35"/>
      <c r="C92" s="100"/>
      <c r="D92" s="14"/>
      <c r="E92" s="14"/>
      <c r="F92" s="14"/>
      <c r="G92" s="101"/>
    </row>
    <row r="93" spans="1:7" ht="12.75">
      <c r="A93" s="339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39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39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39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39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339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339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339"/>
      <c r="B100" s="65"/>
      <c r="C100" s="106"/>
      <c r="D100" s="23"/>
      <c r="E100" s="23"/>
      <c r="F100" s="23"/>
      <c r="G100" s="107"/>
    </row>
    <row r="101" spans="1:7" ht="12.75">
      <c r="A101" s="339"/>
      <c r="B101" s="108"/>
      <c r="C101" s="109"/>
      <c r="D101" s="110"/>
      <c r="E101" s="110"/>
      <c r="F101" s="111" t="s">
        <v>152</v>
      </c>
      <c r="G101" s="112">
        <f>SUM(G79:G99)</f>
        <v>0</v>
      </c>
    </row>
    <row r="102" spans="1:7" ht="12.75">
      <c r="A102" s="339"/>
      <c r="B102" s="38"/>
      <c r="C102" s="58"/>
      <c r="D102" s="18"/>
      <c r="E102" s="18"/>
      <c r="F102" s="18"/>
      <c r="G102" s="113"/>
    </row>
    <row r="103" spans="1:7" ht="12.75">
      <c r="A103" s="339"/>
      <c r="B103" s="114" t="s">
        <v>153</v>
      </c>
      <c r="C103" s="115"/>
      <c r="D103" s="115"/>
      <c r="E103" s="115"/>
      <c r="F103" s="115"/>
      <c r="G103" s="334"/>
    </row>
    <row r="104" spans="1:7" ht="12.75">
      <c r="A104" s="339"/>
      <c r="B104" s="117" t="s">
        <v>154</v>
      </c>
      <c r="C104" s="30" t="s">
        <v>205</v>
      </c>
      <c r="D104" s="18"/>
      <c r="E104" s="118"/>
      <c r="F104" s="18"/>
      <c r="G104" s="301"/>
    </row>
    <row r="105" spans="1:7" ht="9" customHeight="1">
      <c r="A105" s="339"/>
      <c r="B105" s="120"/>
      <c r="C105" s="21"/>
      <c r="D105" s="23"/>
      <c r="E105" s="121"/>
      <c r="F105" s="23"/>
      <c r="G105" s="66"/>
    </row>
    <row r="106" spans="1:7" ht="12.75">
      <c r="A106" s="339"/>
      <c r="B106" s="123"/>
      <c r="C106" s="124"/>
      <c r="D106" s="125"/>
      <c r="E106" s="125"/>
      <c r="F106" s="126" t="s">
        <v>293</v>
      </c>
      <c r="G106" s="302">
        <f>SUM(G104:G104)</f>
        <v>0</v>
      </c>
    </row>
    <row r="107" spans="1:7" ht="13.5" thickBot="1">
      <c r="A107" s="339"/>
      <c r="B107" s="128" t="s">
        <v>156</v>
      </c>
      <c r="C107" s="129"/>
      <c r="D107" s="129"/>
      <c r="E107" s="129"/>
      <c r="F107" s="129"/>
      <c r="G107" s="336"/>
    </row>
    <row r="108" spans="1:7" ht="13.5" thickTop="1">
      <c r="A108" s="339"/>
      <c r="B108" s="131"/>
      <c r="C108" s="18"/>
      <c r="D108" s="18"/>
      <c r="E108" s="18"/>
      <c r="F108" s="18"/>
      <c r="G108" s="132"/>
    </row>
    <row r="109" spans="1:7" ht="13.5" thickBot="1">
      <c r="A109" s="339"/>
      <c r="B109" s="131"/>
      <c r="C109" s="18"/>
      <c r="D109" s="18"/>
      <c r="E109" s="18"/>
      <c r="F109" s="18"/>
      <c r="G109" s="133"/>
    </row>
    <row r="110" spans="1:7" ht="15" thickBot="1">
      <c r="A110" s="339"/>
      <c r="B110" s="131"/>
      <c r="C110" s="18"/>
      <c r="D110" s="134" t="s">
        <v>157</v>
      </c>
      <c r="E110" s="18"/>
      <c r="F110" s="18"/>
      <c r="G110" s="135">
        <f>G65-G101+G106</f>
        <v>0</v>
      </c>
    </row>
    <row r="111" spans="1:7" ht="12.75">
      <c r="A111" s="339"/>
      <c r="B111" s="131"/>
      <c r="C111" s="18"/>
      <c r="D111" s="136"/>
      <c r="E111" s="18"/>
      <c r="F111" s="18"/>
      <c r="G111" s="137"/>
    </row>
    <row r="112" spans="1:7" ht="13.5" thickBot="1">
      <c r="A112" s="339"/>
      <c r="B112" s="131"/>
      <c r="C112" s="18"/>
      <c r="D112" s="136"/>
      <c r="E112" s="18"/>
      <c r="F112" s="18"/>
      <c r="G112" s="137" t="s">
        <v>295</v>
      </c>
    </row>
    <row r="113" spans="1:7" ht="15" thickBot="1">
      <c r="A113" s="339"/>
      <c r="B113" s="131"/>
      <c r="C113" s="18"/>
      <c r="D113" s="134" t="s">
        <v>160</v>
      </c>
      <c r="E113" s="18"/>
      <c r="F113" s="18"/>
      <c r="G113" s="283"/>
    </row>
    <row r="114" spans="1:7" ht="13.5" thickBot="1">
      <c r="A114" s="339"/>
      <c r="B114" s="131"/>
      <c r="C114" s="18"/>
      <c r="D114" s="136"/>
      <c r="E114" s="18"/>
      <c r="F114" s="18"/>
      <c r="G114" s="140"/>
    </row>
    <row r="115" spans="1:7" ht="15.75" thickBot="1">
      <c r="A115" s="339"/>
      <c r="B115" s="131"/>
      <c r="C115" s="18"/>
      <c r="D115" s="141" t="s">
        <v>161</v>
      </c>
      <c r="E115" s="18"/>
      <c r="F115" s="18"/>
      <c r="G115" s="303">
        <f>IF(G113=0,0,G110/G113)</f>
        <v>0</v>
      </c>
    </row>
    <row r="116" spans="1:7" ht="15">
      <c r="A116" s="339"/>
      <c r="B116" s="131"/>
      <c r="C116" s="18"/>
      <c r="D116" s="136"/>
      <c r="E116" s="18"/>
      <c r="F116" s="18"/>
      <c r="G116" s="144"/>
    </row>
    <row r="117" spans="1:7" ht="13.5" thickBot="1">
      <c r="A117" s="339"/>
      <c r="B117" s="128"/>
      <c r="C117" s="129"/>
      <c r="D117" s="145"/>
      <c r="E117" s="129"/>
      <c r="F117" s="129"/>
      <c r="G117" s="146"/>
    </row>
    <row r="118" spans="2:7" ht="13.5" thickTop="1">
      <c r="B118" s="148"/>
      <c r="C118" s="149"/>
      <c r="D118" s="149"/>
      <c r="E118" s="149"/>
      <c r="F118" s="149"/>
      <c r="G118" s="150"/>
    </row>
    <row r="119" spans="2:7" ht="12.75">
      <c r="B119" s="148"/>
      <c r="C119" s="151" t="s">
        <v>162</v>
      </c>
      <c r="D119" s="149"/>
      <c r="E119" s="149"/>
      <c r="F119" s="149"/>
      <c r="G119" s="152"/>
    </row>
    <row r="120" spans="2:7" ht="12.75">
      <c r="B120" s="153"/>
      <c r="C120" s="154"/>
      <c r="D120" s="154"/>
      <c r="E120" s="154"/>
      <c r="F120" s="154"/>
      <c r="G120" s="155"/>
    </row>
    <row r="121" spans="2:7" ht="12.75">
      <c r="B121" s="156"/>
      <c r="C121" s="157"/>
      <c r="D121" s="157"/>
      <c r="E121" s="157"/>
      <c r="F121" s="157"/>
      <c r="G121" s="158"/>
    </row>
    <row r="122" spans="2:7" ht="12.75">
      <c r="B122" s="156"/>
      <c r="C122" s="157"/>
      <c r="D122" s="157"/>
      <c r="E122" s="157"/>
      <c r="F122" s="157"/>
      <c r="G122" s="158"/>
    </row>
    <row r="123" spans="2:7" ht="12.75">
      <c r="B123" s="156"/>
      <c r="C123" s="157"/>
      <c r="D123" s="157"/>
      <c r="E123" s="157"/>
      <c r="F123" s="157"/>
      <c r="G123" s="158"/>
    </row>
    <row r="124" spans="2:7" ht="12.75">
      <c r="B124" s="156"/>
      <c r="C124" s="157"/>
      <c r="D124" s="157"/>
      <c r="E124" s="157"/>
      <c r="F124" s="157"/>
      <c r="G124" s="158"/>
    </row>
    <row r="125" spans="2:7" ht="13.5" thickBot="1">
      <c r="B125" s="160"/>
      <c r="C125" s="161"/>
      <c r="D125" s="161"/>
      <c r="E125" s="161"/>
      <c r="F125" s="161"/>
      <c r="G125" s="162"/>
    </row>
    <row r="126" ht="13.5" thickTop="1"/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pane ySplit="6" topLeftCell="BM89" activePane="bottomLeft" state="frozen"/>
      <selection pane="topLeft" activeCell="A7" sqref="A7"/>
      <selection pane="bottomLeft" activeCell="B106" sqref="B106"/>
    </sheetView>
  </sheetViews>
  <sheetFormatPr defaultColWidth="11.421875" defaultRowHeight="12.75"/>
  <cols>
    <col min="1" max="1" width="2.7109375" style="338" customWidth="1"/>
    <col min="2" max="2" width="7.7109375" style="2" customWidth="1"/>
    <col min="3" max="5" width="15.7109375" style="2" customWidth="1"/>
    <col min="6" max="6" width="23.7109375" style="2" customWidth="1"/>
    <col min="7" max="7" width="19.00390625" style="2" bestFit="1" customWidth="1"/>
    <col min="8" max="8" width="2.7109375" style="0" customWidth="1"/>
    <col min="10" max="11" width="11.7109375" style="0" customWidth="1"/>
  </cols>
  <sheetData>
    <row r="1" spans="1:7" ht="12.75">
      <c r="A1" s="325"/>
      <c r="B1" s="13" t="s">
        <v>298</v>
      </c>
      <c r="C1" s="13" t="s">
        <v>204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86"/>
      <c r="B2" s="17">
        <f>SUBSTITUTE(B1,".","")*1</f>
        <v>9331</v>
      </c>
      <c r="C2" s="18"/>
      <c r="D2" s="18"/>
      <c r="E2" s="19"/>
      <c r="F2" s="19"/>
      <c r="G2" s="18"/>
    </row>
    <row r="3" spans="1:11" ht="15.75" thickBot="1">
      <c r="A3" s="32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2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2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86"/>
      <c r="B8" s="25" t="s">
        <v>70</v>
      </c>
      <c r="C8" s="26"/>
      <c r="D8" s="27"/>
      <c r="E8" s="27"/>
      <c r="F8" s="27"/>
      <c r="G8" s="28"/>
    </row>
    <row r="9" spans="1:7" ht="12.75">
      <c r="A9" s="32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27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2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26"/>
      <c r="B12" s="35"/>
      <c r="C12" s="36"/>
      <c r="D12" s="14"/>
      <c r="E12" s="14"/>
      <c r="F12" s="14"/>
      <c r="G12" s="37"/>
    </row>
    <row r="13" spans="1:7" ht="12.75">
      <c r="A13" s="32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32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86"/>
      <c r="B17" s="48" t="s">
        <v>79</v>
      </c>
      <c r="C17" s="49"/>
      <c r="D17" s="49"/>
      <c r="E17" s="49"/>
      <c r="F17" s="49"/>
      <c r="G17" s="50"/>
    </row>
    <row r="18" spans="1:7" ht="12.75">
      <c r="A18" s="8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28"/>
      <c r="B19" s="329"/>
      <c r="C19" s="14"/>
      <c r="D19" s="14"/>
      <c r="E19" s="14"/>
      <c r="F19" s="14"/>
      <c r="G19" s="37"/>
    </row>
    <row r="20" spans="1:7" ht="12.75">
      <c r="A20" s="8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2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2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2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26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26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26"/>
      <c r="B26" s="35"/>
      <c r="C26" s="36"/>
      <c r="D26" s="14"/>
      <c r="E26" s="14"/>
      <c r="F26" s="330"/>
      <c r="G26" s="63"/>
    </row>
    <row r="27" spans="1:7" ht="12.75">
      <c r="A27" s="326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26"/>
      <c r="B28" s="35"/>
      <c r="C28" s="36"/>
      <c r="D28" s="14"/>
      <c r="E28" s="14"/>
      <c r="F28" s="330"/>
      <c r="G28" s="63"/>
    </row>
    <row r="29" spans="1:7" ht="12.75">
      <c r="A29" s="326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26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26"/>
      <c r="B32" s="35"/>
      <c r="C32" s="36"/>
      <c r="D32" s="14"/>
      <c r="E32" s="14"/>
      <c r="F32" s="14"/>
      <c r="G32" s="63"/>
    </row>
    <row r="33" spans="1:7" ht="12.75">
      <c r="A33" s="326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26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26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26"/>
      <c r="B36" s="65"/>
      <c r="C36" s="106"/>
      <c r="D36" s="23"/>
      <c r="E36" s="23"/>
      <c r="F36" s="23"/>
      <c r="G36" s="66"/>
    </row>
    <row r="37" spans="1:7" ht="12.75">
      <c r="A37" s="326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26"/>
      <c r="B38" s="38"/>
      <c r="C38" s="58"/>
      <c r="D38" s="18"/>
      <c r="E38" s="18"/>
      <c r="F38" s="18"/>
      <c r="G38" s="72"/>
    </row>
    <row r="39" spans="1:7" ht="12.75">
      <c r="A39" s="326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26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26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26"/>
      <c r="B44" s="35"/>
      <c r="C44" s="36"/>
      <c r="D44" s="14"/>
      <c r="E44" s="14"/>
      <c r="F44" s="14"/>
      <c r="G44" s="63"/>
    </row>
    <row r="45" spans="1:7" ht="12.75">
      <c r="A45" s="326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26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26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26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26"/>
      <c r="B49" s="35"/>
      <c r="C49" s="36"/>
      <c r="D49" s="14"/>
      <c r="E49" s="14"/>
      <c r="F49" s="14"/>
      <c r="G49" s="63"/>
    </row>
    <row r="50" spans="1:7" ht="12.75">
      <c r="A50" s="326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26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26"/>
      <c r="B53" s="35"/>
      <c r="C53" s="36"/>
      <c r="D53" s="14"/>
      <c r="E53" s="14"/>
      <c r="F53" s="14"/>
      <c r="G53" s="63"/>
    </row>
    <row r="54" spans="1:7" ht="12.75">
      <c r="A54" s="326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26"/>
      <c r="B55" s="65"/>
      <c r="C55" s="21"/>
      <c r="D55" s="23"/>
      <c r="E55" s="23"/>
      <c r="F55" s="23"/>
      <c r="G55" s="66"/>
    </row>
    <row r="56" spans="1:7" ht="12.75">
      <c r="A56" s="326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26"/>
      <c r="B57" s="38"/>
      <c r="C57" s="30"/>
      <c r="D57" s="18"/>
      <c r="E57" s="18"/>
      <c r="F57" s="18"/>
      <c r="G57" s="72"/>
    </row>
    <row r="58" spans="1:7" ht="12.75">
      <c r="A58" s="21"/>
      <c r="B58" s="73" t="s">
        <v>122</v>
      </c>
      <c r="C58" s="74"/>
      <c r="D58" s="75"/>
      <c r="E58" s="75"/>
      <c r="F58" s="75"/>
      <c r="G58" s="76"/>
    </row>
    <row r="59" spans="1:7" ht="12.75">
      <c r="A59" s="326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2"/>
      <c r="B60" s="35"/>
      <c r="C60" s="36"/>
      <c r="D60" s="14"/>
      <c r="E60" s="14"/>
      <c r="F60" s="14"/>
      <c r="G60" s="63"/>
    </row>
    <row r="61" spans="1:7" ht="12.75">
      <c r="A61" s="326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92"/>
      <c r="B62" s="65"/>
      <c r="C62" s="21"/>
      <c r="D62" s="23"/>
      <c r="E62" s="23"/>
      <c r="F62" s="23"/>
      <c r="G62" s="66"/>
    </row>
    <row r="63" spans="1:7" ht="12.75">
      <c r="A63" s="92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92"/>
      <c r="B64" s="82"/>
      <c r="C64" s="34"/>
      <c r="D64" s="83"/>
      <c r="E64" s="18"/>
      <c r="F64" s="18"/>
      <c r="G64" s="72"/>
    </row>
    <row r="65" spans="1:7" ht="16.5" thickBot="1" thickTop="1">
      <c r="A65" s="92"/>
      <c r="B65" s="431" t="s">
        <v>128</v>
      </c>
      <c r="C65" s="432"/>
      <c r="D65" s="432"/>
      <c r="E65" s="432"/>
      <c r="F65" s="433"/>
      <c r="G65" s="84">
        <f>G15+G37+G56+G63</f>
        <v>0</v>
      </c>
    </row>
    <row r="66" spans="1:7" ht="13.5" thickTop="1">
      <c r="A66" s="23"/>
      <c r="B66" s="85"/>
      <c r="C66" s="85"/>
      <c r="D66" s="85"/>
      <c r="E66" s="85"/>
      <c r="F66" s="85"/>
      <c r="G66" s="85"/>
    </row>
    <row r="67" spans="1:7" ht="12.75">
      <c r="A67" s="326"/>
      <c r="B67" s="326"/>
      <c r="C67" s="326"/>
      <c r="D67" s="326"/>
      <c r="E67" s="326"/>
      <c r="F67" s="326"/>
      <c r="G67" s="326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326"/>
      <c r="B69" s="326"/>
      <c r="C69" s="326"/>
      <c r="D69" s="326"/>
      <c r="E69" s="326"/>
      <c r="F69" s="310"/>
      <c r="G69" s="23"/>
    </row>
    <row r="70" spans="1:7" ht="12.75">
      <c r="A70" s="326"/>
      <c r="B70" s="85"/>
      <c r="C70" s="85"/>
      <c r="D70" s="85"/>
      <c r="E70" s="85"/>
      <c r="F70" s="85"/>
      <c r="G70" s="85"/>
    </row>
    <row r="71" spans="1:7" ht="12.75">
      <c r="A71" s="40"/>
      <c r="B71" s="308" t="s">
        <v>204</v>
      </c>
      <c r="C71" s="91"/>
      <c r="D71" s="85"/>
      <c r="E71" s="89"/>
      <c r="F71" s="89"/>
      <c r="G71" s="85"/>
    </row>
    <row r="72" spans="1:7" ht="3.75" customHeight="1">
      <c r="A72" s="86"/>
      <c r="B72" s="90"/>
      <c r="C72" s="91"/>
      <c r="D72" s="85"/>
      <c r="E72" s="89"/>
      <c r="F72" s="89"/>
      <c r="G72" s="85"/>
    </row>
    <row r="73" spans="1:7" ht="15.75" thickBot="1">
      <c r="A73" s="21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23"/>
      <c r="B74" s="18"/>
      <c r="C74" s="18"/>
      <c r="D74" s="18"/>
      <c r="E74" s="18"/>
      <c r="F74" s="18"/>
      <c r="G74" s="18"/>
    </row>
    <row r="75" spans="1:7" ht="13.5" thickTop="1">
      <c r="A75" s="333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21"/>
      <c r="B76" s="420"/>
      <c r="C76" s="421"/>
      <c r="D76" s="421"/>
      <c r="E76" s="421"/>
      <c r="F76" s="422"/>
      <c r="G76" s="424"/>
    </row>
    <row r="77" spans="1:7" ht="12.75">
      <c r="A77" s="21"/>
      <c r="B77" s="93"/>
      <c r="C77" s="94"/>
      <c r="D77" s="94"/>
      <c r="E77" s="94"/>
      <c r="F77" s="94"/>
      <c r="G77" s="95"/>
    </row>
    <row r="78" spans="1:7" ht="12.75">
      <c r="A78" s="86"/>
      <c r="B78" s="96" t="s">
        <v>132</v>
      </c>
      <c r="C78" s="97"/>
      <c r="D78" s="97"/>
      <c r="E78" s="97"/>
      <c r="F78" s="97"/>
      <c r="G78" s="98"/>
    </row>
    <row r="79" spans="1:7" ht="12.75">
      <c r="A79" s="21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26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26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26"/>
      <c r="B82" s="35"/>
      <c r="C82" s="100"/>
      <c r="D82" s="14"/>
      <c r="E82" s="14"/>
      <c r="F82" s="14"/>
      <c r="G82" s="101"/>
    </row>
    <row r="83" spans="1:7" ht="12.75">
      <c r="A83" s="326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26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26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26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26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26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26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26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2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26"/>
      <c r="B92" s="35"/>
      <c r="C92" s="100"/>
      <c r="D92" s="14"/>
      <c r="E92" s="14"/>
      <c r="F92" s="14"/>
      <c r="G92" s="101"/>
    </row>
    <row r="93" spans="1:7" ht="12.75">
      <c r="A93" s="32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2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2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2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2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32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32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326"/>
      <c r="B100" s="65"/>
      <c r="C100" s="106"/>
      <c r="D100" s="23"/>
      <c r="E100" s="23"/>
      <c r="F100" s="23"/>
      <c r="G100" s="107"/>
    </row>
    <row r="101" spans="1:7" ht="12.75">
      <c r="A101" s="21"/>
      <c r="B101" s="108"/>
      <c r="C101" s="109"/>
      <c r="D101" s="110"/>
      <c r="E101" s="110"/>
      <c r="F101" s="111" t="s">
        <v>152</v>
      </c>
      <c r="G101" s="112">
        <f>SUM(G79:G99)</f>
        <v>0</v>
      </c>
    </row>
    <row r="102" spans="1:7" ht="12.75">
      <c r="A102" s="326"/>
      <c r="B102" s="38"/>
      <c r="C102" s="58"/>
      <c r="D102" s="18"/>
      <c r="E102" s="18"/>
      <c r="F102" s="18"/>
      <c r="G102" s="113"/>
    </row>
    <row r="103" spans="1:7" ht="12.75">
      <c r="A103" s="21"/>
      <c r="B103" s="114" t="s">
        <v>153</v>
      </c>
      <c r="C103" s="115"/>
      <c r="D103" s="115"/>
      <c r="E103" s="115"/>
      <c r="F103" s="115"/>
      <c r="G103" s="334"/>
    </row>
    <row r="104" spans="1:7" ht="12.75">
      <c r="A104" s="21"/>
      <c r="B104" s="117" t="s">
        <v>154</v>
      </c>
      <c r="C104" s="30" t="s">
        <v>205</v>
      </c>
      <c r="D104" s="18"/>
      <c r="E104" s="118"/>
      <c r="F104" s="18"/>
      <c r="G104" s="301"/>
    </row>
    <row r="105" spans="1:7" ht="12.75">
      <c r="A105" s="21"/>
      <c r="B105" s="117" t="s">
        <v>199</v>
      </c>
      <c r="C105" s="30" t="s">
        <v>210</v>
      </c>
      <c r="D105" s="18"/>
      <c r="E105" s="118"/>
      <c r="F105" s="18"/>
      <c r="G105" s="301"/>
    </row>
    <row r="106" spans="1:7" ht="12.75">
      <c r="A106" s="21"/>
      <c r="B106" s="117" t="s">
        <v>283</v>
      </c>
      <c r="C106" s="30" t="s">
        <v>206</v>
      </c>
      <c r="D106" s="18"/>
      <c r="E106" s="118"/>
      <c r="F106" s="18"/>
      <c r="G106" s="301"/>
    </row>
    <row r="107" spans="1:7" ht="9" customHeight="1">
      <c r="A107" s="21"/>
      <c r="B107" s="120"/>
      <c r="C107" s="21"/>
      <c r="D107" s="23"/>
      <c r="E107" s="121"/>
      <c r="F107" s="23"/>
      <c r="G107" s="66"/>
    </row>
    <row r="108" spans="1:7" ht="12.75">
      <c r="A108" s="21"/>
      <c r="B108" s="123"/>
      <c r="C108" s="124"/>
      <c r="D108" s="125"/>
      <c r="E108" s="125"/>
      <c r="F108" s="126" t="s">
        <v>293</v>
      </c>
      <c r="G108" s="302">
        <f>SUM(G104:G106)</f>
        <v>0</v>
      </c>
    </row>
    <row r="109" spans="1:7" ht="13.5" thickBot="1">
      <c r="A109" s="21"/>
      <c r="B109" s="128" t="s">
        <v>156</v>
      </c>
      <c r="C109" s="129"/>
      <c r="D109" s="129"/>
      <c r="E109" s="129"/>
      <c r="F109" s="129"/>
      <c r="G109" s="336"/>
    </row>
    <row r="110" spans="1:7" ht="13.5" thickTop="1">
      <c r="A110" s="21"/>
      <c r="B110" s="131"/>
      <c r="C110" s="18"/>
      <c r="D110" s="18"/>
      <c r="E110" s="18"/>
      <c r="F110" s="18"/>
      <c r="G110" s="132"/>
    </row>
    <row r="111" spans="1:7" ht="13.5" thickBot="1">
      <c r="A111" s="21"/>
      <c r="B111" s="131"/>
      <c r="C111" s="18"/>
      <c r="D111" s="18"/>
      <c r="E111" s="18"/>
      <c r="F111" s="18"/>
      <c r="G111" s="133"/>
    </row>
    <row r="112" spans="1:7" ht="15" thickBot="1">
      <c r="A112" s="21"/>
      <c r="B112" s="131"/>
      <c r="C112" s="18"/>
      <c r="D112" s="134" t="s">
        <v>157</v>
      </c>
      <c r="E112" s="18"/>
      <c r="F112" s="18"/>
      <c r="G112" s="135">
        <f>G65-G101+G108</f>
        <v>0</v>
      </c>
    </row>
    <row r="113" spans="1:7" ht="12.75">
      <c r="A113" s="21"/>
      <c r="B113" s="131"/>
      <c r="C113" s="18"/>
      <c r="D113" s="136"/>
      <c r="E113" s="18"/>
      <c r="F113" s="18"/>
      <c r="G113" s="137"/>
    </row>
    <row r="114" spans="1:7" ht="13.5" thickBot="1">
      <c r="A114" s="21"/>
      <c r="B114" s="131"/>
      <c r="C114" s="18"/>
      <c r="D114" s="136"/>
      <c r="E114" s="18"/>
      <c r="F114" s="118" t="s">
        <v>299</v>
      </c>
      <c r="G114" s="137" t="s">
        <v>295</v>
      </c>
    </row>
    <row r="115" spans="1:7" ht="15" thickBot="1">
      <c r="A115" s="333"/>
      <c r="B115" s="131"/>
      <c r="C115" s="18"/>
      <c r="D115" s="134" t="s">
        <v>160</v>
      </c>
      <c r="E115" s="18"/>
      <c r="F115" s="167"/>
      <c r="G115" s="283"/>
    </row>
    <row r="116" spans="1:7" ht="13.5" thickBot="1">
      <c r="A116" s="23"/>
      <c r="B116" s="131"/>
      <c r="C116" s="18"/>
      <c r="D116" s="136"/>
      <c r="E116" s="18"/>
      <c r="F116" s="18"/>
      <c r="G116" s="140"/>
    </row>
    <row r="117" spans="1:7" ht="15.75" thickBot="1">
      <c r="A117" s="23"/>
      <c r="B117" s="131"/>
      <c r="C117" s="18"/>
      <c r="D117" s="141" t="s">
        <v>161</v>
      </c>
      <c r="E117" s="18"/>
      <c r="F117" s="168">
        <f>IF(F115=0,0,G112/F115)</f>
        <v>0</v>
      </c>
      <c r="G117" s="303">
        <f>IF(G115=0,0,G112/G115)</f>
        <v>0</v>
      </c>
    </row>
    <row r="118" spans="1:7" ht="15">
      <c r="A118" s="23"/>
      <c r="B118" s="131"/>
      <c r="C118" s="18"/>
      <c r="D118" s="136"/>
      <c r="E118" s="18"/>
      <c r="F118" s="18"/>
      <c r="G118" s="144"/>
    </row>
    <row r="119" spans="1:7" ht="13.5" thickBot="1">
      <c r="A119" s="23"/>
      <c r="B119" s="128"/>
      <c r="C119" s="129"/>
      <c r="D119" s="145"/>
      <c r="E119" s="129"/>
      <c r="F119" s="129"/>
      <c r="G119" s="146"/>
    </row>
    <row r="120" spans="1:7" ht="13.5" thickTop="1">
      <c r="A120" s="337"/>
      <c r="B120" s="148"/>
      <c r="C120" s="149"/>
      <c r="D120" s="149"/>
      <c r="E120" s="149"/>
      <c r="F120" s="149"/>
      <c r="G120" s="150"/>
    </row>
    <row r="121" spans="1:7" ht="12.75">
      <c r="A121" s="166"/>
      <c r="B121" s="148"/>
      <c r="C121" s="151" t="s">
        <v>162</v>
      </c>
      <c r="D121" s="149"/>
      <c r="E121" s="149"/>
      <c r="F121" s="149"/>
      <c r="G121" s="152"/>
    </row>
    <row r="122" spans="1:7" ht="12.75">
      <c r="A122" s="166"/>
      <c r="B122" s="153"/>
      <c r="C122" s="154"/>
      <c r="D122" s="154"/>
      <c r="E122" s="154"/>
      <c r="F122" s="154"/>
      <c r="G122" s="155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2.75">
      <c r="A126" s="166"/>
      <c r="B126" s="156"/>
      <c r="C126" s="157"/>
      <c r="D126" s="157"/>
      <c r="E126" s="157"/>
      <c r="F126" s="157"/>
      <c r="G126" s="158"/>
    </row>
    <row r="127" spans="1:7" ht="13.5" thickBot="1">
      <c r="A127" s="166"/>
      <c r="B127" s="160"/>
      <c r="C127" s="161"/>
      <c r="D127" s="161"/>
      <c r="E127" s="161"/>
      <c r="F127" s="161"/>
      <c r="G127" s="162"/>
    </row>
    <row r="128" spans="1:7" ht="13.5" thickTop="1">
      <c r="A128" s="166"/>
      <c r="B128" s="164"/>
      <c r="C128" s="164"/>
      <c r="D128" s="164"/>
      <c r="E128" s="164"/>
      <c r="F128" s="164"/>
      <c r="G128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1">
      <pane ySplit="6" topLeftCell="BM89" activePane="bottomLeft" state="frozen"/>
      <selection pane="topLeft" activeCell="A7" sqref="A7"/>
      <selection pane="bottomLeft" activeCell="I99" sqref="I99"/>
    </sheetView>
  </sheetViews>
  <sheetFormatPr defaultColWidth="11.421875" defaultRowHeight="12.75"/>
  <cols>
    <col min="1" max="1" width="2.7109375" style="338" customWidth="1"/>
    <col min="2" max="2" width="7.7109375" style="2" customWidth="1"/>
    <col min="3" max="5" width="15.7109375" style="2" customWidth="1"/>
    <col min="6" max="6" width="23.7109375" style="2" customWidth="1"/>
    <col min="7" max="7" width="19.00390625" style="2" bestFit="1" customWidth="1"/>
    <col min="8" max="8" width="2.7109375" style="0" customWidth="1"/>
    <col min="10" max="11" width="11.7109375" style="0" customWidth="1"/>
  </cols>
  <sheetData>
    <row r="1" spans="1:7" ht="12.75">
      <c r="A1" s="325"/>
      <c r="B1" s="13" t="s">
        <v>300</v>
      </c>
      <c r="C1" s="13" t="s">
        <v>211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86"/>
      <c r="B2" s="17">
        <f>SUBSTITUTE(B1,".","")*1</f>
        <v>9332</v>
      </c>
      <c r="C2" s="18"/>
      <c r="D2" s="18"/>
      <c r="E2" s="19"/>
      <c r="F2" s="19"/>
      <c r="G2" s="18"/>
    </row>
    <row r="3" spans="1:11" ht="15.75" thickBot="1">
      <c r="A3" s="32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2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2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86"/>
      <c r="B8" s="25" t="s">
        <v>70</v>
      </c>
      <c r="C8" s="26"/>
      <c r="D8" s="27"/>
      <c r="E8" s="27"/>
      <c r="F8" s="27"/>
      <c r="G8" s="28"/>
    </row>
    <row r="9" spans="1:7" ht="12.75">
      <c r="A9" s="32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27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2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26"/>
      <c r="B12" s="35"/>
      <c r="C12" s="36"/>
      <c r="D12" s="14"/>
      <c r="E12" s="14"/>
      <c r="F12" s="14"/>
      <c r="G12" s="37"/>
    </row>
    <row r="13" spans="1:7" ht="12.75">
      <c r="A13" s="32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32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86"/>
      <c r="B17" s="48" t="s">
        <v>79</v>
      </c>
      <c r="C17" s="49"/>
      <c r="D17" s="49"/>
      <c r="E17" s="49"/>
      <c r="F17" s="49"/>
      <c r="G17" s="50"/>
    </row>
    <row r="18" spans="1:7" ht="12.75">
      <c r="A18" s="8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28"/>
      <c r="B19" s="329"/>
      <c r="C19" s="14"/>
      <c r="D19" s="14"/>
      <c r="E19" s="14"/>
      <c r="F19" s="14"/>
      <c r="G19" s="37"/>
    </row>
    <row r="20" spans="1:7" ht="12.75">
      <c r="A20" s="8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2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2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2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26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326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326"/>
      <c r="B26" s="35"/>
      <c r="C26" s="36"/>
      <c r="D26" s="14"/>
      <c r="E26" s="14"/>
      <c r="F26" s="330"/>
      <c r="G26" s="63"/>
    </row>
    <row r="27" spans="1:7" ht="12.75">
      <c r="A27" s="326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326"/>
      <c r="B28" s="35"/>
      <c r="C28" s="36"/>
      <c r="D28" s="14"/>
      <c r="E28" s="14"/>
      <c r="F28" s="330"/>
      <c r="G28" s="63"/>
    </row>
    <row r="29" spans="1:7" ht="12.75">
      <c r="A29" s="326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326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326"/>
      <c r="B32" s="35"/>
      <c r="C32" s="36"/>
      <c r="D32" s="14"/>
      <c r="E32" s="14"/>
      <c r="F32" s="14"/>
      <c r="G32" s="63"/>
    </row>
    <row r="33" spans="1:7" ht="12.75">
      <c r="A33" s="326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326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326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326"/>
      <c r="B36" s="65"/>
      <c r="C36" s="106"/>
      <c r="D36" s="23"/>
      <c r="E36" s="23"/>
      <c r="F36" s="23"/>
      <c r="G36" s="66"/>
    </row>
    <row r="37" spans="1:7" ht="12.75">
      <c r="A37" s="326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326"/>
      <c r="B38" s="38"/>
      <c r="C38" s="58"/>
      <c r="D38" s="18"/>
      <c r="E38" s="18"/>
      <c r="F38" s="18"/>
      <c r="G38" s="72"/>
    </row>
    <row r="39" spans="1:7" ht="12.75">
      <c r="A39" s="326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326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326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326"/>
      <c r="B44" s="35"/>
      <c r="C44" s="36"/>
      <c r="D44" s="14"/>
      <c r="E44" s="14"/>
      <c r="F44" s="14"/>
      <c r="G44" s="63"/>
    </row>
    <row r="45" spans="1:7" ht="12.75">
      <c r="A45" s="326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326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326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326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326"/>
      <c r="B49" s="35"/>
      <c r="C49" s="36"/>
      <c r="D49" s="14"/>
      <c r="E49" s="14"/>
      <c r="F49" s="14"/>
      <c r="G49" s="63"/>
    </row>
    <row r="50" spans="1:7" ht="12.75">
      <c r="A50" s="326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326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326"/>
      <c r="B53" s="35"/>
      <c r="C53" s="36"/>
      <c r="D53" s="14"/>
      <c r="E53" s="14"/>
      <c r="F53" s="14"/>
      <c r="G53" s="63"/>
    </row>
    <row r="54" spans="1:7" ht="12.75">
      <c r="A54" s="326"/>
      <c r="B54" s="38">
        <v>6522</v>
      </c>
      <c r="C54" s="30" t="s">
        <v>302</v>
      </c>
      <c r="D54" s="18"/>
      <c r="E54" s="18"/>
      <c r="F54" s="31"/>
      <c r="G54" s="32"/>
    </row>
    <row r="55" spans="1:7" ht="9" customHeight="1">
      <c r="A55" s="326"/>
      <c r="B55" s="65"/>
      <c r="C55" s="21"/>
      <c r="D55" s="23"/>
      <c r="E55" s="23"/>
      <c r="F55" s="23"/>
      <c r="G55" s="66"/>
    </row>
    <row r="56" spans="1:7" ht="12.75">
      <c r="A56" s="326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326"/>
      <c r="B57" s="38"/>
      <c r="C57" s="30"/>
      <c r="D57" s="18"/>
      <c r="E57" s="18"/>
      <c r="F57" s="18"/>
      <c r="G57" s="72"/>
    </row>
    <row r="58" spans="1:7" ht="12.75">
      <c r="A58" s="21"/>
      <c r="B58" s="73" t="s">
        <v>122</v>
      </c>
      <c r="C58" s="74"/>
      <c r="D58" s="75"/>
      <c r="E58" s="75"/>
      <c r="F58" s="75"/>
      <c r="G58" s="76"/>
    </row>
    <row r="59" spans="1:7" ht="12.75">
      <c r="A59" s="326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32"/>
      <c r="B60" s="35"/>
      <c r="C60" s="36"/>
      <c r="D60" s="14"/>
      <c r="E60" s="14"/>
      <c r="F60" s="14"/>
      <c r="G60" s="63"/>
    </row>
    <row r="61" spans="1:7" ht="12.75">
      <c r="A61" s="326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92"/>
      <c r="B62" s="65"/>
      <c r="C62" s="21"/>
      <c r="D62" s="23"/>
      <c r="E62" s="23"/>
      <c r="F62" s="23"/>
      <c r="G62" s="66"/>
    </row>
    <row r="63" spans="1:7" ht="12.75">
      <c r="A63" s="92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92"/>
      <c r="B64" s="82"/>
      <c r="C64" s="34"/>
      <c r="D64" s="83"/>
      <c r="E64" s="18"/>
      <c r="F64" s="18"/>
      <c r="G64" s="72"/>
    </row>
    <row r="65" spans="1:7" ht="16.5" thickBot="1" thickTop="1">
      <c r="A65" s="92"/>
      <c r="B65" s="431" t="s">
        <v>128</v>
      </c>
      <c r="C65" s="432"/>
      <c r="D65" s="432"/>
      <c r="E65" s="432"/>
      <c r="F65" s="433"/>
      <c r="G65" s="84">
        <f>G15+G37+G56+G63</f>
        <v>0</v>
      </c>
    </row>
    <row r="66" spans="1:7" ht="13.5" thickTop="1">
      <c r="A66" s="23"/>
      <c r="B66" s="85"/>
      <c r="C66" s="85"/>
      <c r="D66" s="85"/>
      <c r="E66" s="85"/>
      <c r="F66" s="85"/>
      <c r="G66" s="85"/>
    </row>
    <row r="67" spans="1:7" ht="12.75">
      <c r="A67" s="326"/>
      <c r="B67" s="326"/>
      <c r="C67" s="326"/>
      <c r="D67" s="326"/>
      <c r="E67" s="326"/>
      <c r="F67" s="326"/>
      <c r="G67" s="326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326"/>
      <c r="B69" s="326"/>
      <c r="C69" s="326"/>
      <c r="D69" s="326"/>
      <c r="E69" s="326"/>
      <c r="F69" s="310"/>
      <c r="G69" s="23"/>
    </row>
    <row r="70" spans="1:7" ht="12.75">
      <c r="A70" s="326"/>
      <c r="B70" s="85"/>
      <c r="C70" s="85"/>
      <c r="D70" s="85"/>
      <c r="E70" s="85"/>
      <c r="F70" s="85"/>
      <c r="G70" s="85"/>
    </row>
    <row r="71" spans="1:7" ht="12.75">
      <c r="A71" s="40"/>
      <c r="B71" s="308" t="s">
        <v>211</v>
      </c>
      <c r="C71" s="87"/>
      <c r="D71" s="85"/>
      <c r="E71" s="89"/>
      <c r="F71" s="89"/>
      <c r="G71" s="85"/>
    </row>
    <row r="72" spans="1:7" ht="3.75" customHeight="1">
      <c r="A72" s="86"/>
      <c r="B72" s="90"/>
      <c r="C72" s="91"/>
      <c r="D72" s="85"/>
      <c r="E72" s="89"/>
      <c r="F72" s="89"/>
      <c r="G72" s="85"/>
    </row>
    <row r="73" spans="1:7" ht="15.75" thickBot="1">
      <c r="A73" s="21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23"/>
      <c r="B74" s="18"/>
      <c r="C74" s="18"/>
      <c r="D74" s="18"/>
      <c r="E74" s="18"/>
      <c r="F74" s="18"/>
      <c r="G74" s="18"/>
    </row>
    <row r="75" spans="1:7" ht="13.5" thickTop="1">
      <c r="A75" s="333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21"/>
      <c r="B76" s="420"/>
      <c r="C76" s="421"/>
      <c r="D76" s="421"/>
      <c r="E76" s="421"/>
      <c r="F76" s="422"/>
      <c r="G76" s="424"/>
    </row>
    <row r="77" spans="1:7" ht="12.75">
      <c r="A77" s="21"/>
      <c r="B77" s="93"/>
      <c r="C77" s="94"/>
      <c r="D77" s="94"/>
      <c r="E77" s="94"/>
      <c r="F77" s="94"/>
      <c r="G77" s="95"/>
    </row>
    <row r="78" spans="1:7" ht="12.75">
      <c r="A78" s="86"/>
      <c r="B78" s="96" t="s">
        <v>132</v>
      </c>
      <c r="C78" s="97"/>
      <c r="D78" s="97"/>
      <c r="E78" s="97"/>
      <c r="F78" s="97"/>
      <c r="G78" s="98"/>
    </row>
    <row r="79" spans="1:7" ht="12.75">
      <c r="A79" s="21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326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326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326"/>
      <c r="B82" s="35"/>
      <c r="C82" s="100"/>
      <c r="D82" s="14"/>
      <c r="E82" s="14"/>
      <c r="F82" s="14"/>
      <c r="G82" s="101"/>
    </row>
    <row r="83" spans="1:7" ht="12.75">
      <c r="A83" s="326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326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326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326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326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326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326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326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32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326"/>
      <c r="B92" s="35"/>
      <c r="C92" s="100"/>
      <c r="D92" s="14"/>
      <c r="E92" s="14"/>
      <c r="F92" s="14"/>
      <c r="G92" s="101"/>
    </row>
    <row r="93" spans="1:7" ht="12.75">
      <c r="A93" s="32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32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32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32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339"/>
      <c r="B97" s="38">
        <v>7543</v>
      </c>
      <c r="C97" s="58" t="s">
        <v>276</v>
      </c>
      <c r="D97" s="18"/>
      <c r="E97" s="18"/>
      <c r="F97" s="31"/>
      <c r="G97" s="99"/>
    </row>
    <row r="98" spans="1:7" ht="12.75">
      <c r="A98" s="326"/>
      <c r="B98" s="38">
        <v>7548</v>
      </c>
      <c r="C98" s="58" t="s">
        <v>149</v>
      </c>
      <c r="D98" s="18"/>
      <c r="E98" s="18"/>
      <c r="F98" s="31"/>
      <c r="G98" s="99"/>
    </row>
    <row r="99" spans="1:7" ht="12.75">
      <c r="A99" s="326"/>
      <c r="B99" s="38">
        <v>758</v>
      </c>
      <c r="C99" s="58" t="s">
        <v>150</v>
      </c>
      <c r="D99" s="18"/>
      <c r="E99" s="18"/>
      <c r="F99" s="31"/>
      <c r="G99" s="99"/>
    </row>
    <row r="100" spans="1:7" ht="12.75">
      <c r="A100" s="326"/>
      <c r="B100" s="38">
        <v>772</v>
      </c>
      <c r="C100" s="58" t="s">
        <v>151</v>
      </c>
      <c r="D100" s="18"/>
      <c r="E100" s="18"/>
      <c r="F100" s="31"/>
      <c r="G100" s="99"/>
    </row>
    <row r="101" spans="1:7" ht="9" customHeight="1">
      <c r="A101" s="326"/>
      <c r="B101" s="65"/>
      <c r="C101" s="106"/>
      <c r="D101" s="23"/>
      <c r="E101" s="23"/>
      <c r="F101" s="23"/>
      <c r="G101" s="107"/>
    </row>
    <row r="102" spans="1:7" ht="12.75">
      <c r="A102" s="21"/>
      <c r="B102" s="108"/>
      <c r="C102" s="109"/>
      <c r="D102" s="110"/>
      <c r="E102" s="110"/>
      <c r="F102" s="111" t="s">
        <v>152</v>
      </c>
      <c r="G102" s="112">
        <f>SUM(G79:G100)</f>
        <v>0</v>
      </c>
    </row>
    <row r="103" spans="1:7" ht="12.75">
      <c r="A103" s="326"/>
      <c r="B103" s="38"/>
      <c r="C103" s="58"/>
      <c r="D103" s="18"/>
      <c r="E103" s="18"/>
      <c r="F103" s="18"/>
      <c r="G103" s="113"/>
    </row>
    <row r="104" spans="1:7" ht="12.75">
      <c r="A104" s="21"/>
      <c r="B104" s="114" t="s">
        <v>153</v>
      </c>
      <c r="C104" s="115"/>
      <c r="D104" s="115"/>
      <c r="E104" s="115"/>
      <c r="F104" s="115"/>
      <c r="G104" s="334"/>
    </row>
    <row r="105" spans="1:7" ht="12.75">
      <c r="A105" s="21"/>
      <c r="B105" s="117" t="s">
        <v>154</v>
      </c>
      <c r="C105" s="30" t="s">
        <v>205</v>
      </c>
      <c r="D105" s="18"/>
      <c r="E105" s="118"/>
      <c r="F105" s="18"/>
      <c r="G105" s="301"/>
    </row>
    <row r="106" spans="1:7" ht="9" customHeight="1">
      <c r="A106" s="21"/>
      <c r="B106" s="120"/>
      <c r="C106" s="21"/>
      <c r="D106" s="23"/>
      <c r="E106" s="121"/>
      <c r="F106" s="23"/>
      <c r="G106" s="66"/>
    </row>
    <row r="107" spans="1:7" ht="12.75">
      <c r="A107" s="21"/>
      <c r="B107" s="123"/>
      <c r="C107" s="124"/>
      <c r="D107" s="125"/>
      <c r="E107" s="125"/>
      <c r="F107" s="126" t="s">
        <v>293</v>
      </c>
      <c r="G107" s="302">
        <f>SUM(G105:G105)</f>
        <v>0</v>
      </c>
    </row>
    <row r="108" spans="1:7" ht="13.5" thickBot="1">
      <c r="A108" s="21"/>
      <c r="B108" s="128" t="s">
        <v>156</v>
      </c>
      <c r="C108" s="129"/>
      <c r="D108" s="129"/>
      <c r="E108" s="129"/>
      <c r="F108" s="129"/>
      <c r="G108" s="336"/>
    </row>
    <row r="109" spans="1:7" ht="13.5" thickTop="1">
      <c r="A109" s="21"/>
      <c r="B109" s="131"/>
      <c r="C109" s="18"/>
      <c r="D109" s="18"/>
      <c r="E109" s="18"/>
      <c r="F109" s="18"/>
      <c r="G109" s="132"/>
    </row>
    <row r="110" spans="1:7" ht="13.5" thickBot="1">
      <c r="A110" s="21"/>
      <c r="B110" s="131"/>
      <c r="C110" s="18"/>
      <c r="D110" s="18"/>
      <c r="E110" s="18"/>
      <c r="F110" s="18"/>
      <c r="G110" s="133"/>
    </row>
    <row r="111" spans="1:7" ht="15" thickBot="1">
      <c r="A111" s="21"/>
      <c r="B111" s="131"/>
      <c r="C111" s="18"/>
      <c r="D111" s="134" t="s">
        <v>157</v>
      </c>
      <c r="E111" s="18"/>
      <c r="F111" s="18"/>
      <c r="G111" s="135">
        <f>G65-G102+G107</f>
        <v>0</v>
      </c>
    </row>
    <row r="112" spans="1:7" ht="12.75">
      <c r="A112" s="21"/>
      <c r="B112" s="131"/>
      <c r="C112" s="18"/>
      <c r="D112" s="136"/>
      <c r="E112" s="18"/>
      <c r="F112" s="18"/>
      <c r="G112" s="137"/>
    </row>
    <row r="113" spans="1:7" ht="13.5" thickBot="1">
      <c r="A113" s="21"/>
      <c r="B113" s="131"/>
      <c r="C113" s="18"/>
      <c r="D113" s="136"/>
      <c r="E113" s="18"/>
      <c r="F113" s="118" t="s">
        <v>299</v>
      </c>
      <c r="G113" s="137" t="s">
        <v>295</v>
      </c>
    </row>
    <row r="114" spans="1:7" ht="15" thickBot="1">
      <c r="A114" s="333"/>
      <c r="B114" s="131"/>
      <c r="C114" s="18"/>
      <c r="D114" s="134" t="s">
        <v>160</v>
      </c>
      <c r="E114" s="18"/>
      <c r="F114" s="167"/>
      <c r="G114" s="283"/>
    </row>
    <row r="115" spans="1:7" ht="13.5" thickBot="1">
      <c r="A115" s="23"/>
      <c r="B115" s="131"/>
      <c r="C115" s="18"/>
      <c r="D115" s="136"/>
      <c r="E115" s="18"/>
      <c r="F115" s="18"/>
      <c r="G115" s="140"/>
    </row>
    <row r="116" spans="1:7" ht="15.75" thickBot="1">
      <c r="A116" s="23"/>
      <c r="B116" s="131"/>
      <c r="C116" s="18"/>
      <c r="D116" s="141" t="s">
        <v>161</v>
      </c>
      <c r="E116" s="18"/>
      <c r="F116" s="168">
        <f>IF(F114=0,0,G111/F114)</f>
        <v>0</v>
      </c>
      <c r="G116" s="303">
        <f>IF(G114=0,0,G111/G114)</f>
        <v>0</v>
      </c>
    </row>
    <row r="117" spans="1:7" ht="15">
      <c r="A117" s="23"/>
      <c r="B117" s="131"/>
      <c r="C117" s="18"/>
      <c r="D117" s="136"/>
      <c r="E117" s="18"/>
      <c r="F117" s="18"/>
      <c r="G117" s="144"/>
    </row>
    <row r="118" spans="1:7" ht="13.5" thickBot="1">
      <c r="A118" s="23"/>
      <c r="B118" s="128"/>
      <c r="C118" s="129"/>
      <c r="D118" s="145"/>
      <c r="E118" s="129"/>
      <c r="F118" s="129"/>
      <c r="G118" s="146"/>
    </row>
    <row r="119" spans="1:7" ht="13.5" thickTop="1">
      <c r="A119" s="337"/>
      <c r="B119" s="148"/>
      <c r="C119" s="149"/>
      <c r="D119" s="149"/>
      <c r="E119" s="149"/>
      <c r="F119" s="149"/>
      <c r="G119" s="150"/>
    </row>
    <row r="120" spans="1:7" ht="12.75">
      <c r="A120" s="166"/>
      <c r="B120" s="148"/>
      <c r="C120" s="151" t="s">
        <v>162</v>
      </c>
      <c r="D120" s="149"/>
      <c r="E120" s="149"/>
      <c r="F120" s="149"/>
      <c r="G120" s="152"/>
    </row>
    <row r="121" spans="1:7" ht="12.75">
      <c r="A121" s="166"/>
      <c r="B121" s="153"/>
      <c r="C121" s="154"/>
      <c r="D121" s="154"/>
      <c r="E121" s="154"/>
      <c r="F121" s="154"/>
      <c r="G121" s="155"/>
    </row>
    <row r="122" spans="1:7" ht="12.75">
      <c r="A122" s="166"/>
      <c r="B122" s="156"/>
      <c r="C122" s="157"/>
      <c r="D122" s="157"/>
      <c r="E122" s="157"/>
      <c r="F122" s="157"/>
      <c r="G122" s="158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3.5" thickBot="1">
      <c r="A126" s="166"/>
      <c r="B126" s="160"/>
      <c r="C126" s="161"/>
      <c r="D126" s="161"/>
      <c r="E126" s="161"/>
      <c r="F126" s="161"/>
      <c r="G126" s="162"/>
    </row>
    <row r="127" spans="1:7" ht="13.5" thickTop="1">
      <c r="A127" s="166"/>
      <c r="B127" s="164"/>
      <c r="C127" s="164"/>
      <c r="D127" s="164"/>
      <c r="E127" s="164"/>
      <c r="F127" s="164"/>
      <c r="G127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0"/>
  <sheetViews>
    <sheetView showGridLines="0" workbookViewId="0" topLeftCell="A1">
      <pane ySplit="6" topLeftCell="BM93" activePane="bottomLeft" state="frozen"/>
      <selection pane="topLeft" activeCell="A7" sqref="A7"/>
      <selection pane="bottomLeft" activeCell="I117" sqref="I117"/>
    </sheetView>
  </sheetViews>
  <sheetFormatPr defaultColWidth="11.421875" defaultRowHeight="12.75"/>
  <cols>
    <col min="1" max="1" width="2.7109375" style="338" customWidth="1"/>
    <col min="2" max="2" width="7.7109375" style="2" customWidth="1"/>
    <col min="3" max="5" width="15.7109375" style="2" customWidth="1"/>
    <col min="6" max="6" width="23.7109375" style="2" customWidth="1"/>
    <col min="7" max="7" width="19.00390625" style="2" bestFit="1" customWidth="1"/>
    <col min="8" max="8" width="2.7109375" style="0" customWidth="1"/>
    <col min="10" max="11" width="11.7109375" style="0" customWidth="1"/>
  </cols>
  <sheetData>
    <row r="1" spans="1:7" ht="12.75">
      <c r="A1" s="325"/>
      <c r="B1" s="13" t="s">
        <v>301</v>
      </c>
      <c r="C1" s="13" t="s">
        <v>208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86"/>
      <c r="B2" s="17">
        <f>SUBSTITUTE(B1,".","")*1</f>
        <v>9361</v>
      </c>
      <c r="C2" s="18"/>
      <c r="D2" s="18"/>
      <c r="E2" s="19"/>
      <c r="F2" s="19"/>
      <c r="G2" s="18"/>
    </row>
    <row r="3" spans="1:11" ht="15.75" thickBot="1">
      <c r="A3" s="32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32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32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86"/>
      <c r="B8" s="25" t="s">
        <v>70</v>
      </c>
      <c r="C8" s="26"/>
      <c r="D8" s="27"/>
      <c r="E8" s="27"/>
      <c r="F8" s="27"/>
      <c r="G8" s="28"/>
    </row>
    <row r="9" spans="1:7" ht="12.75">
      <c r="A9" s="32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27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32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326"/>
      <c r="B12" s="35"/>
      <c r="C12" s="36"/>
      <c r="D12" s="14"/>
      <c r="E12" s="14"/>
      <c r="F12" s="14"/>
      <c r="G12" s="37"/>
    </row>
    <row r="13" spans="1:7" ht="12.75">
      <c r="A13" s="32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32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86"/>
      <c r="B17" s="48" t="s">
        <v>79</v>
      </c>
      <c r="C17" s="49"/>
      <c r="D17" s="49"/>
      <c r="E17" s="49"/>
      <c r="F17" s="49"/>
      <c r="G17" s="50"/>
    </row>
    <row r="18" spans="1:7" ht="12.75">
      <c r="A18" s="8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28"/>
      <c r="B19" s="329"/>
      <c r="C19" s="14"/>
      <c r="D19" s="14"/>
      <c r="E19" s="14"/>
      <c r="F19" s="14"/>
      <c r="G19" s="37"/>
    </row>
    <row r="20" spans="1:7" ht="12.75">
      <c r="A20" s="8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32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32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32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326"/>
      <c r="B24" s="38">
        <v>60226</v>
      </c>
      <c r="C24" s="30" t="s">
        <v>279</v>
      </c>
      <c r="D24" s="18"/>
      <c r="E24" s="18"/>
      <c r="F24" s="52"/>
      <c r="G24" s="32"/>
    </row>
    <row r="25" spans="1:7" ht="12.75">
      <c r="A25" s="326"/>
      <c r="B25" s="38">
        <v>60227</v>
      </c>
      <c r="C25" s="30" t="s">
        <v>260</v>
      </c>
      <c r="D25" s="18"/>
      <c r="E25" s="18"/>
      <c r="F25" s="52"/>
      <c r="G25" s="32"/>
    </row>
    <row r="26" spans="1:7" ht="12.75">
      <c r="A26" s="326"/>
      <c r="B26" s="38">
        <v>60228</v>
      </c>
      <c r="C26" s="30" t="s">
        <v>261</v>
      </c>
      <c r="D26" s="18"/>
      <c r="E26" s="18"/>
      <c r="F26" s="52"/>
      <c r="G26" s="32"/>
    </row>
    <row r="27" spans="1:7" ht="4.5" customHeight="1">
      <c r="A27" s="326"/>
      <c r="B27" s="35"/>
      <c r="C27" s="36"/>
      <c r="D27" s="14"/>
      <c r="E27" s="14"/>
      <c r="F27" s="330"/>
      <c r="G27" s="63"/>
    </row>
    <row r="28" spans="1:7" ht="12.75">
      <c r="A28" s="326"/>
      <c r="B28" s="38">
        <v>6066</v>
      </c>
      <c r="C28" s="30" t="s">
        <v>269</v>
      </c>
      <c r="D28" s="18"/>
      <c r="E28" s="18"/>
      <c r="F28" s="31"/>
      <c r="G28" s="32"/>
    </row>
    <row r="29" spans="1:7" ht="4.5" customHeight="1">
      <c r="A29" s="326"/>
      <c r="B29" s="35"/>
      <c r="C29" s="36"/>
      <c r="D29" s="14"/>
      <c r="E29" s="14"/>
      <c r="F29" s="330"/>
      <c r="G29" s="63"/>
    </row>
    <row r="30" spans="1:7" ht="12.75">
      <c r="A30" s="326"/>
      <c r="B30" s="38">
        <v>6071</v>
      </c>
      <c r="C30" s="30" t="s">
        <v>268</v>
      </c>
      <c r="D30" s="18"/>
      <c r="E30" s="18"/>
      <c r="F30" s="31"/>
      <c r="G30" s="32"/>
    </row>
    <row r="31" spans="1:7" ht="4.5" customHeight="1">
      <c r="A31" s="326"/>
      <c r="B31" s="35"/>
      <c r="C31" s="36"/>
      <c r="D31" s="14"/>
      <c r="E31" s="14"/>
      <c r="F31" s="14"/>
      <c r="G31" s="63"/>
    </row>
    <row r="32" spans="1:7" ht="12.75">
      <c r="A32" s="339"/>
      <c r="B32" s="38">
        <v>61118</v>
      </c>
      <c r="C32" s="30" t="s">
        <v>462</v>
      </c>
      <c r="D32" s="18"/>
      <c r="E32" s="18"/>
      <c r="F32" s="31"/>
      <c r="G32" s="32"/>
    </row>
    <row r="33" spans="1:7" ht="4.5" customHeight="1">
      <c r="A33" s="326"/>
      <c r="B33" s="35"/>
      <c r="C33" s="36"/>
      <c r="D33" s="14"/>
      <c r="E33" s="14"/>
      <c r="F33" s="14"/>
      <c r="G33" s="63"/>
    </row>
    <row r="34" spans="1:7" ht="12.75">
      <c r="A34" s="326"/>
      <c r="B34" s="38">
        <v>613151</v>
      </c>
      <c r="C34" s="58" t="s">
        <v>222</v>
      </c>
      <c r="D34" s="18"/>
      <c r="E34" s="18"/>
      <c r="F34" s="31"/>
      <c r="G34" s="32"/>
    </row>
    <row r="35" spans="1:7" ht="12.75">
      <c r="A35" s="326"/>
      <c r="B35" s="38">
        <v>613152</v>
      </c>
      <c r="C35" s="58" t="s">
        <v>223</v>
      </c>
      <c r="D35" s="18"/>
      <c r="E35" s="18"/>
      <c r="F35" s="31"/>
      <c r="G35" s="32"/>
    </row>
    <row r="36" spans="1:7" ht="12.75">
      <c r="A36" s="326"/>
      <c r="B36" s="38">
        <v>613158</v>
      </c>
      <c r="C36" s="58" t="s">
        <v>224</v>
      </c>
      <c r="D36" s="18"/>
      <c r="E36" s="18"/>
      <c r="F36" s="31"/>
      <c r="G36" s="32"/>
    </row>
    <row r="37" spans="1:7" ht="9" customHeight="1">
      <c r="A37" s="326"/>
      <c r="B37" s="65"/>
      <c r="C37" s="106"/>
      <c r="D37" s="23"/>
      <c r="E37" s="23"/>
      <c r="F37" s="23"/>
      <c r="G37" s="66"/>
    </row>
    <row r="38" spans="1:7" ht="12.75">
      <c r="A38" s="326"/>
      <c r="B38" s="53"/>
      <c r="C38" s="54"/>
      <c r="D38" s="55"/>
      <c r="E38" s="55"/>
      <c r="F38" s="56" t="s">
        <v>292</v>
      </c>
      <c r="G38" s="297">
        <f>SUM(G18:G36)</f>
        <v>0</v>
      </c>
    </row>
    <row r="39" spans="1:7" ht="12.75">
      <c r="A39" s="326"/>
      <c r="B39" s="38"/>
      <c r="C39" s="58"/>
      <c r="D39" s="18"/>
      <c r="E39" s="18"/>
      <c r="F39" s="18"/>
      <c r="G39" s="72"/>
    </row>
    <row r="40" spans="1:7" ht="12.75">
      <c r="A40" s="326"/>
      <c r="B40" s="59" t="s">
        <v>81</v>
      </c>
      <c r="C40" s="60"/>
      <c r="D40" s="61"/>
      <c r="E40" s="61"/>
      <c r="F40" s="61"/>
      <c r="G40" s="62"/>
    </row>
    <row r="41" spans="1:7" ht="12.75">
      <c r="A41" s="173"/>
      <c r="B41" s="192">
        <v>602661</v>
      </c>
      <c r="C41" s="184" t="s">
        <v>468</v>
      </c>
      <c r="D41" s="149"/>
      <c r="E41" s="149"/>
      <c r="F41" s="149"/>
      <c r="G41" s="32"/>
    </row>
    <row r="42" spans="1:7" ht="12.75">
      <c r="A42" s="326"/>
      <c r="B42" s="38">
        <v>602664</v>
      </c>
      <c r="C42" s="30" t="s">
        <v>262</v>
      </c>
      <c r="D42" s="18"/>
      <c r="E42" s="18"/>
      <c r="F42" s="31"/>
      <c r="G42" s="32"/>
    </row>
    <row r="43" spans="1:7" ht="4.5" customHeight="1">
      <c r="A43" s="326"/>
      <c r="B43" s="35"/>
      <c r="C43" s="36"/>
      <c r="D43" s="14"/>
      <c r="E43" s="14"/>
      <c r="F43" s="14"/>
      <c r="G43" s="63"/>
    </row>
    <row r="44" spans="1:7" s="2" customFormat="1" ht="12.75">
      <c r="A44" s="16"/>
      <c r="B44" s="38">
        <v>606261</v>
      </c>
      <c r="C44" s="30" t="s">
        <v>466</v>
      </c>
      <c r="D44" s="18"/>
      <c r="E44" s="18"/>
      <c r="F44" s="18"/>
      <c r="G44" s="64"/>
    </row>
    <row r="45" spans="1:7" ht="4.5" customHeight="1">
      <c r="A45" s="326"/>
      <c r="B45" s="35"/>
      <c r="C45" s="36"/>
      <c r="D45" s="14"/>
      <c r="E45" s="14"/>
      <c r="F45" s="14"/>
      <c r="G45" s="63"/>
    </row>
    <row r="46" spans="1:7" ht="12.75">
      <c r="A46" s="326"/>
      <c r="B46" s="38">
        <v>61221</v>
      </c>
      <c r="C46" s="30" t="s">
        <v>201</v>
      </c>
      <c r="D46" s="18"/>
      <c r="E46" s="18"/>
      <c r="F46" s="31"/>
      <c r="G46" s="32"/>
    </row>
    <row r="47" spans="1:7" ht="12.75">
      <c r="A47" s="326"/>
      <c r="B47" s="38">
        <v>61222</v>
      </c>
      <c r="C47" s="30" t="s">
        <v>202</v>
      </c>
      <c r="D47" s="18"/>
      <c r="E47" s="18"/>
      <c r="F47" s="31"/>
      <c r="G47" s="32"/>
    </row>
    <row r="48" spans="1:7" ht="12.75">
      <c r="A48" s="326"/>
      <c r="B48" s="38">
        <v>61223</v>
      </c>
      <c r="C48" s="30" t="s">
        <v>203</v>
      </c>
      <c r="D48" s="18"/>
      <c r="E48" s="18"/>
      <c r="F48" s="31"/>
      <c r="G48" s="32"/>
    </row>
    <row r="49" spans="1:7" ht="12.75">
      <c r="A49" s="326"/>
      <c r="B49" s="38">
        <v>61231</v>
      </c>
      <c r="C49" s="30" t="s">
        <v>94</v>
      </c>
      <c r="D49" s="18"/>
      <c r="E49" s="18"/>
      <c r="F49" s="31"/>
      <c r="G49" s="32"/>
    </row>
    <row r="50" spans="1:7" ht="4.5" customHeight="1">
      <c r="A50" s="326"/>
      <c r="B50" s="35"/>
      <c r="C50" s="36"/>
      <c r="D50" s="14"/>
      <c r="E50" s="14"/>
      <c r="F50" s="14"/>
      <c r="G50" s="63"/>
    </row>
    <row r="51" spans="1:7" ht="12.75">
      <c r="A51" s="326"/>
      <c r="B51" s="38">
        <v>6223</v>
      </c>
      <c r="C51" s="30" t="s">
        <v>107</v>
      </c>
      <c r="D51" s="18"/>
      <c r="E51" s="18"/>
      <c r="F51" s="31"/>
      <c r="G51" s="32"/>
    </row>
    <row r="52" spans="1:7" ht="4.5" customHeight="1">
      <c r="A52" s="326"/>
      <c r="B52" s="35"/>
      <c r="C52" s="36"/>
      <c r="D52" s="14"/>
      <c r="E52" s="14"/>
      <c r="F52" s="14"/>
      <c r="G52" s="63"/>
    </row>
    <row r="53" spans="1:7" ht="12.75">
      <c r="A53" s="16"/>
      <c r="B53" s="38">
        <v>6286</v>
      </c>
      <c r="C53" s="30" t="s">
        <v>113</v>
      </c>
      <c r="D53" s="18"/>
      <c r="E53" s="18"/>
      <c r="F53" s="18"/>
      <c r="G53" s="64"/>
    </row>
    <row r="54" spans="1:7" ht="4.5" customHeight="1">
      <c r="A54" s="326"/>
      <c r="B54" s="35"/>
      <c r="C54" s="36"/>
      <c r="D54" s="14"/>
      <c r="E54" s="14"/>
      <c r="F54" s="14"/>
      <c r="G54" s="63"/>
    </row>
    <row r="55" spans="1:7" ht="12.75">
      <c r="A55" s="326"/>
      <c r="B55" s="38">
        <v>6523</v>
      </c>
      <c r="C55" s="30" t="s">
        <v>115</v>
      </c>
      <c r="D55" s="18"/>
      <c r="E55" s="18"/>
      <c r="F55" s="31"/>
      <c r="G55" s="32"/>
    </row>
    <row r="56" spans="1:7" ht="9" customHeight="1">
      <c r="A56" s="326"/>
      <c r="B56" s="65"/>
      <c r="C56" s="21"/>
      <c r="D56" s="23"/>
      <c r="E56" s="23"/>
      <c r="F56" s="23"/>
      <c r="G56" s="66"/>
    </row>
    <row r="57" spans="1:7" ht="12.75">
      <c r="A57" s="326"/>
      <c r="B57" s="67"/>
      <c r="C57" s="68"/>
      <c r="D57" s="69"/>
      <c r="E57" s="69"/>
      <c r="F57" s="70" t="s">
        <v>121</v>
      </c>
      <c r="G57" s="71">
        <f>SUM(G41:G55)</f>
        <v>0</v>
      </c>
    </row>
    <row r="58" spans="1:7" ht="12.75">
      <c r="A58" s="326"/>
      <c r="B58" s="38"/>
      <c r="C58" s="30"/>
      <c r="D58" s="18"/>
      <c r="E58" s="18"/>
      <c r="F58" s="18"/>
      <c r="G58" s="72"/>
    </row>
    <row r="59" spans="1:7" ht="12.75">
      <c r="A59" s="21"/>
      <c r="B59" s="73" t="s">
        <v>122</v>
      </c>
      <c r="C59" s="74"/>
      <c r="D59" s="75"/>
      <c r="E59" s="75"/>
      <c r="F59" s="75"/>
      <c r="G59" s="76"/>
    </row>
    <row r="60" spans="1:7" ht="12.75">
      <c r="A60" s="326"/>
      <c r="B60" s="38">
        <v>6722</v>
      </c>
      <c r="C60" s="331" t="s">
        <v>263</v>
      </c>
      <c r="D60" s="18"/>
      <c r="E60" s="18"/>
      <c r="F60" s="31"/>
      <c r="G60" s="32"/>
    </row>
    <row r="61" spans="1:7" ht="4.5" customHeight="1">
      <c r="A61" s="332"/>
      <c r="B61" s="35"/>
      <c r="C61" s="36"/>
      <c r="D61" s="14"/>
      <c r="E61" s="14"/>
      <c r="F61" s="14"/>
      <c r="G61" s="63"/>
    </row>
    <row r="62" spans="1:7" ht="12.75">
      <c r="A62" s="326"/>
      <c r="B62" s="38">
        <v>6811251</v>
      </c>
      <c r="C62" s="30" t="s">
        <v>264</v>
      </c>
      <c r="D62" s="18"/>
      <c r="E62" s="18"/>
      <c r="F62" s="31"/>
      <c r="G62" s="32"/>
    </row>
    <row r="63" spans="1:7" ht="9" customHeight="1">
      <c r="A63" s="92"/>
      <c r="B63" s="65"/>
      <c r="C63" s="21"/>
      <c r="D63" s="23"/>
      <c r="E63" s="23"/>
      <c r="F63" s="23"/>
      <c r="G63" s="66"/>
    </row>
    <row r="64" spans="1:7" ht="12.75">
      <c r="A64" s="92"/>
      <c r="B64" s="77"/>
      <c r="C64" s="78"/>
      <c r="D64" s="79"/>
      <c r="E64" s="79"/>
      <c r="F64" s="80" t="s">
        <v>127</v>
      </c>
      <c r="G64" s="81">
        <f>SUM(G60:G62)</f>
        <v>0</v>
      </c>
    </row>
    <row r="65" spans="1:7" ht="13.5" thickBot="1">
      <c r="A65" s="92"/>
      <c r="B65" s="82"/>
      <c r="C65" s="34"/>
      <c r="D65" s="83"/>
      <c r="E65" s="18"/>
      <c r="F65" s="18"/>
      <c r="G65" s="72"/>
    </row>
    <row r="66" spans="1:7" ht="16.5" thickBot="1" thickTop="1">
      <c r="A66" s="92"/>
      <c r="B66" s="431" t="s">
        <v>128</v>
      </c>
      <c r="C66" s="432"/>
      <c r="D66" s="432"/>
      <c r="E66" s="432"/>
      <c r="F66" s="433"/>
      <c r="G66" s="84">
        <f>G15+G38+G57+G64</f>
        <v>0</v>
      </c>
    </row>
    <row r="67" spans="1:7" ht="13.5" thickTop="1">
      <c r="A67" s="23"/>
      <c r="B67" s="85"/>
      <c r="C67" s="85"/>
      <c r="D67" s="85"/>
      <c r="E67" s="85"/>
      <c r="F67" s="85"/>
      <c r="G67" s="85"/>
    </row>
    <row r="68" spans="1:7" ht="12.75">
      <c r="A68" s="326"/>
      <c r="B68" s="326"/>
      <c r="C68" s="326"/>
      <c r="D68" s="326"/>
      <c r="E68" s="326"/>
      <c r="F68" s="326"/>
      <c r="G68" s="326"/>
    </row>
    <row r="69" spans="1:7" ht="12.75">
      <c r="A69" s="20"/>
      <c r="B69" s="20"/>
      <c r="C69" s="20"/>
      <c r="D69" s="20"/>
      <c r="E69" s="20"/>
      <c r="F69" s="20"/>
      <c r="G69" s="20"/>
    </row>
    <row r="70" spans="1:7" ht="12.75">
      <c r="A70" s="326"/>
      <c r="B70" s="326"/>
      <c r="C70" s="326"/>
      <c r="D70" s="326"/>
      <c r="E70" s="326"/>
      <c r="F70" s="310"/>
      <c r="G70" s="23"/>
    </row>
    <row r="71" spans="1:7" ht="12.75">
      <c r="A71" s="326"/>
      <c r="B71" s="85"/>
      <c r="C71" s="85"/>
      <c r="D71" s="85"/>
      <c r="E71" s="85"/>
      <c r="F71" s="85"/>
      <c r="G71" s="85"/>
    </row>
    <row r="72" spans="1:7" ht="12.75">
      <c r="A72" s="40"/>
      <c r="B72" s="308" t="s">
        <v>208</v>
      </c>
      <c r="C72" s="87"/>
      <c r="D72" s="85"/>
      <c r="E72" s="89"/>
      <c r="F72" s="89"/>
      <c r="G72" s="85"/>
    </row>
    <row r="73" spans="1:7" ht="3.75" customHeight="1">
      <c r="A73" s="86"/>
      <c r="B73" s="90"/>
      <c r="C73" s="91"/>
      <c r="D73" s="85"/>
      <c r="E73" s="89"/>
      <c r="F73" s="89"/>
      <c r="G73" s="85"/>
    </row>
    <row r="74" spans="1:7" ht="15.75" thickBot="1">
      <c r="A74" s="21"/>
      <c r="B74" s="414" t="s">
        <v>130</v>
      </c>
      <c r="C74" s="415"/>
      <c r="D74" s="415"/>
      <c r="E74" s="415"/>
      <c r="F74" s="415"/>
      <c r="G74" s="416"/>
    </row>
    <row r="75" spans="1:7" ht="3.75" customHeight="1" thickBot="1">
      <c r="A75" s="23"/>
      <c r="B75" s="18"/>
      <c r="C75" s="18"/>
      <c r="D75" s="18"/>
      <c r="E75" s="18"/>
      <c r="F75" s="18"/>
      <c r="G75" s="18"/>
    </row>
    <row r="76" spans="1:7" ht="13.5" thickTop="1">
      <c r="A76" s="333"/>
      <c r="B76" s="417" t="s">
        <v>131</v>
      </c>
      <c r="C76" s="418"/>
      <c r="D76" s="418"/>
      <c r="E76" s="418"/>
      <c r="F76" s="419"/>
      <c r="G76" s="423" t="s">
        <v>69</v>
      </c>
    </row>
    <row r="77" spans="1:7" ht="12.75">
      <c r="A77" s="21"/>
      <c r="B77" s="420"/>
      <c r="C77" s="421"/>
      <c r="D77" s="421"/>
      <c r="E77" s="421"/>
      <c r="F77" s="422"/>
      <c r="G77" s="424"/>
    </row>
    <row r="78" spans="1:7" ht="12.75">
      <c r="A78" s="21"/>
      <c r="B78" s="93"/>
      <c r="C78" s="94"/>
      <c r="D78" s="94"/>
      <c r="E78" s="94"/>
      <c r="F78" s="94"/>
      <c r="G78" s="95"/>
    </row>
    <row r="79" spans="1:7" ht="12.75">
      <c r="A79" s="86"/>
      <c r="B79" s="96" t="s">
        <v>132</v>
      </c>
      <c r="C79" s="97"/>
      <c r="D79" s="97"/>
      <c r="E79" s="97"/>
      <c r="F79" s="97"/>
      <c r="G79" s="98"/>
    </row>
    <row r="80" spans="1:7" ht="12.75">
      <c r="A80" s="21"/>
      <c r="B80" s="38">
        <v>609</v>
      </c>
      <c r="C80" s="58" t="s">
        <v>133</v>
      </c>
      <c r="D80" s="18"/>
      <c r="E80" s="18"/>
      <c r="F80" s="31"/>
      <c r="G80" s="99"/>
    </row>
    <row r="81" spans="1:7" ht="12.75">
      <c r="A81" s="326"/>
      <c r="B81" s="38">
        <v>619</v>
      </c>
      <c r="C81" s="58" t="s">
        <v>134</v>
      </c>
      <c r="D81" s="18"/>
      <c r="E81" s="18"/>
      <c r="F81" s="31"/>
      <c r="G81" s="99"/>
    </row>
    <row r="82" spans="1:7" ht="12.75">
      <c r="A82" s="326"/>
      <c r="B82" s="38">
        <v>629</v>
      </c>
      <c r="C82" s="58" t="s">
        <v>135</v>
      </c>
      <c r="D82" s="18"/>
      <c r="E82" s="18"/>
      <c r="F82" s="31"/>
      <c r="G82" s="99"/>
    </row>
    <row r="83" spans="1:7" ht="4.5" customHeight="1">
      <c r="A83" s="326"/>
      <c r="B83" s="35"/>
      <c r="C83" s="100"/>
      <c r="D83" s="14"/>
      <c r="E83" s="14"/>
      <c r="F83" s="14"/>
      <c r="G83" s="101"/>
    </row>
    <row r="84" spans="1:7" ht="12.75">
      <c r="A84" s="326"/>
      <c r="B84" s="38">
        <v>6319</v>
      </c>
      <c r="C84" s="58" t="s">
        <v>136</v>
      </c>
      <c r="D84" s="18"/>
      <c r="E84" s="18"/>
      <c r="F84" s="31"/>
      <c r="G84" s="99"/>
    </row>
    <row r="85" spans="1:7" ht="12.75">
      <c r="A85" s="326"/>
      <c r="B85" s="38">
        <v>6339</v>
      </c>
      <c r="C85" s="58" t="s">
        <v>137</v>
      </c>
      <c r="D85" s="18"/>
      <c r="E85" s="18"/>
      <c r="F85" s="31"/>
      <c r="G85" s="99"/>
    </row>
    <row r="86" spans="1:7" ht="12.75">
      <c r="A86" s="326"/>
      <c r="B86" s="38">
        <v>6419</v>
      </c>
      <c r="C86" s="58" t="s">
        <v>138</v>
      </c>
      <c r="D86" s="18"/>
      <c r="E86" s="18"/>
      <c r="F86" s="31"/>
      <c r="G86" s="99"/>
    </row>
    <row r="87" spans="1:7" ht="12.75">
      <c r="A87" s="326"/>
      <c r="B87" s="38">
        <v>6429</v>
      </c>
      <c r="C87" s="58" t="s">
        <v>139</v>
      </c>
      <c r="D87" s="18"/>
      <c r="E87" s="18"/>
      <c r="F87" s="31"/>
      <c r="G87" s="99"/>
    </row>
    <row r="88" spans="1:7" ht="12.75">
      <c r="A88" s="326"/>
      <c r="B88" s="38">
        <v>64519</v>
      </c>
      <c r="C88" s="58" t="s">
        <v>140</v>
      </c>
      <c r="D88" s="18"/>
      <c r="E88" s="18"/>
      <c r="F88" s="31"/>
      <c r="G88" s="99"/>
    </row>
    <row r="89" spans="1:7" ht="12.75">
      <c r="A89" s="326"/>
      <c r="B89" s="38">
        <v>64529</v>
      </c>
      <c r="C89" s="58" t="s">
        <v>141</v>
      </c>
      <c r="D89" s="18"/>
      <c r="E89" s="18"/>
      <c r="F89" s="31"/>
      <c r="G89" s="99"/>
    </row>
    <row r="90" spans="1:7" ht="12.75">
      <c r="A90" s="326"/>
      <c r="B90" s="38">
        <v>64719</v>
      </c>
      <c r="C90" s="58" t="s">
        <v>142</v>
      </c>
      <c r="D90" s="18"/>
      <c r="E90" s="18"/>
      <c r="F90" s="31"/>
      <c r="G90" s="99"/>
    </row>
    <row r="91" spans="1:7" ht="12.75">
      <c r="A91" s="326"/>
      <c r="B91" s="38">
        <v>64729</v>
      </c>
      <c r="C91" s="58" t="s">
        <v>143</v>
      </c>
      <c r="D91" s="18"/>
      <c r="E91" s="18"/>
      <c r="F91" s="31"/>
      <c r="G91" s="99"/>
    </row>
    <row r="92" spans="1:7" ht="12.75">
      <c r="A92" s="326"/>
      <c r="B92" s="38">
        <v>6489</v>
      </c>
      <c r="C92" s="58" t="s">
        <v>144</v>
      </c>
      <c r="D92" s="18"/>
      <c r="E92" s="18"/>
      <c r="F92" s="31"/>
      <c r="G92" s="99"/>
    </row>
    <row r="93" spans="1:7" ht="4.5" customHeight="1">
      <c r="A93" s="326"/>
      <c r="B93" s="35"/>
      <c r="C93" s="100"/>
      <c r="D93" s="14"/>
      <c r="E93" s="14"/>
      <c r="F93" s="14"/>
      <c r="G93" s="101"/>
    </row>
    <row r="94" spans="1:7" ht="12.75">
      <c r="A94" s="326"/>
      <c r="B94" s="38">
        <v>7071</v>
      </c>
      <c r="C94" s="58" t="s">
        <v>303</v>
      </c>
      <c r="D94" s="18"/>
      <c r="E94" s="18"/>
      <c r="F94" s="31"/>
      <c r="G94" s="99"/>
    </row>
    <row r="95" spans="1:7" ht="4.5" customHeight="1">
      <c r="A95" s="326"/>
      <c r="B95" s="35"/>
      <c r="C95" s="100"/>
      <c r="D95" s="14"/>
      <c r="E95" s="14"/>
      <c r="F95" s="14"/>
      <c r="G95" s="101"/>
    </row>
    <row r="96" spans="1:7" ht="12.75">
      <c r="A96" s="326"/>
      <c r="B96" s="38">
        <v>7474</v>
      </c>
      <c r="C96" s="58" t="s">
        <v>145</v>
      </c>
      <c r="D96" s="18"/>
      <c r="E96" s="18"/>
      <c r="F96" s="31"/>
      <c r="G96" s="99"/>
    </row>
    <row r="97" spans="1:7" ht="12.75">
      <c r="A97" s="326"/>
      <c r="B97" s="38">
        <v>7476</v>
      </c>
      <c r="C97" s="58" t="s">
        <v>146</v>
      </c>
      <c r="D97" s="18"/>
      <c r="E97" s="18"/>
      <c r="F97" s="31"/>
      <c r="G97" s="99"/>
    </row>
    <row r="98" spans="1:7" ht="12.75">
      <c r="A98" s="326"/>
      <c r="B98" s="38">
        <v>7484</v>
      </c>
      <c r="C98" s="58" t="s">
        <v>147</v>
      </c>
      <c r="D98" s="18"/>
      <c r="E98" s="18"/>
      <c r="F98" s="31"/>
      <c r="G98" s="99"/>
    </row>
    <row r="99" spans="1:7" ht="12.75">
      <c r="A99" s="326"/>
      <c r="B99" s="38">
        <v>7541</v>
      </c>
      <c r="C99" s="58" t="s">
        <v>148</v>
      </c>
      <c r="D99" s="18"/>
      <c r="E99" s="18"/>
      <c r="F99" s="31"/>
      <c r="G99" s="99"/>
    </row>
    <row r="100" spans="1:7" ht="12.75">
      <c r="A100" s="326"/>
      <c r="B100" s="38">
        <v>7548</v>
      </c>
      <c r="C100" s="58" t="s">
        <v>149</v>
      </c>
      <c r="D100" s="18"/>
      <c r="E100" s="18"/>
      <c r="F100" s="31"/>
      <c r="G100" s="99"/>
    </row>
    <row r="101" spans="1:7" ht="12.75">
      <c r="A101" s="326"/>
      <c r="B101" s="38">
        <v>758</v>
      </c>
      <c r="C101" s="58" t="s">
        <v>150</v>
      </c>
      <c r="D101" s="18"/>
      <c r="E101" s="18"/>
      <c r="F101" s="31"/>
      <c r="G101" s="99"/>
    </row>
    <row r="102" spans="1:7" ht="12.75">
      <c r="A102" s="326"/>
      <c r="B102" s="38">
        <v>772</v>
      </c>
      <c r="C102" s="58" t="s">
        <v>151</v>
      </c>
      <c r="D102" s="18"/>
      <c r="E102" s="18"/>
      <c r="F102" s="31"/>
      <c r="G102" s="99"/>
    </row>
    <row r="103" spans="1:7" ht="9" customHeight="1">
      <c r="A103" s="326"/>
      <c r="B103" s="65"/>
      <c r="C103" s="106"/>
      <c r="D103" s="23"/>
      <c r="E103" s="23"/>
      <c r="F103" s="23"/>
      <c r="G103" s="107"/>
    </row>
    <row r="104" spans="1:7" ht="12.75">
      <c r="A104" s="21"/>
      <c r="B104" s="108"/>
      <c r="C104" s="109"/>
      <c r="D104" s="110"/>
      <c r="E104" s="110"/>
      <c r="F104" s="111" t="s">
        <v>152</v>
      </c>
      <c r="G104" s="112">
        <f>SUM(G80:G102)</f>
        <v>0</v>
      </c>
    </row>
    <row r="105" spans="1:7" ht="12.75">
      <c r="A105" s="326"/>
      <c r="B105" s="38"/>
      <c r="C105" s="58"/>
      <c r="D105" s="18"/>
      <c r="E105" s="18"/>
      <c r="F105" s="18"/>
      <c r="G105" s="113"/>
    </row>
    <row r="106" spans="1:7" ht="12.75">
      <c r="A106" s="21"/>
      <c r="B106" s="114" t="s">
        <v>153</v>
      </c>
      <c r="C106" s="115"/>
      <c r="D106" s="115"/>
      <c r="E106" s="115"/>
      <c r="F106" s="115"/>
      <c r="G106" s="334"/>
    </row>
    <row r="107" spans="1:7" ht="12.75">
      <c r="A107" s="21"/>
      <c r="B107" s="117" t="s">
        <v>154</v>
      </c>
      <c r="C107" s="30" t="s">
        <v>205</v>
      </c>
      <c r="D107" s="18"/>
      <c r="E107" s="118"/>
      <c r="F107" s="18"/>
      <c r="G107" s="301"/>
    </row>
    <row r="108" spans="1:7" ht="9" customHeight="1">
      <c r="A108" s="21"/>
      <c r="B108" s="120"/>
      <c r="C108" s="21"/>
      <c r="D108" s="23"/>
      <c r="E108" s="121"/>
      <c r="F108" s="23"/>
      <c r="G108" s="66"/>
    </row>
    <row r="109" spans="1:7" ht="12.75">
      <c r="A109" s="21"/>
      <c r="B109" s="123"/>
      <c r="C109" s="124"/>
      <c r="D109" s="125"/>
      <c r="E109" s="125"/>
      <c r="F109" s="126" t="s">
        <v>293</v>
      </c>
      <c r="G109" s="302">
        <f>SUM(G107:G107)</f>
        <v>0</v>
      </c>
    </row>
    <row r="110" spans="1:7" ht="13.5" thickBot="1">
      <c r="A110" s="21"/>
      <c r="B110" s="128" t="s">
        <v>156</v>
      </c>
      <c r="C110" s="129"/>
      <c r="D110" s="129"/>
      <c r="E110" s="129"/>
      <c r="F110" s="129"/>
      <c r="G110" s="336"/>
    </row>
    <row r="111" spans="1:7" ht="13.5" thickTop="1">
      <c r="A111" s="21"/>
      <c r="B111" s="131"/>
      <c r="C111" s="18"/>
      <c r="D111" s="18"/>
      <c r="E111" s="18"/>
      <c r="F111" s="18"/>
      <c r="G111" s="132"/>
    </row>
    <row r="112" spans="1:7" ht="13.5" thickBot="1">
      <c r="A112" s="21"/>
      <c r="B112" s="131"/>
      <c r="C112" s="18"/>
      <c r="D112" s="18"/>
      <c r="E112" s="18"/>
      <c r="F112" s="18"/>
      <c r="G112" s="133"/>
    </row>
    <row r="113" spans="1:7" ht="15" thickBot="1">
      <c r="A113" s="21"/>
      <c r="B113" s="131"/>
      <c r="C113" s="18"/>
      <c r="D113" s="134" t="s">
        <v>157</v>
      </c>
      <c r="E113" s="18"/>
      <c r="F113" s="18"/>
      <c r="G113" s="135">
        <f>G66-G104+G109</f>
        <v>0</v>
      </c>
    </row>
    <row r="114" spans="1:7" ht="12.75">
      <c r="A114" s="21"/>
      <c r="B114" s="131"/>
      <c r="C114" s="18"/>
      <c r="D114" s="136"/>
      <c r="E114" s="18"/>
      <c r="F114" s="18"/>
      <c r="G114" s="137"/>
    </row>
    <row r="115" spans="1:7" ht="12.75">
      <c r="A115" s="21"/>
      <c r="B115" s="131"/>
      <c r="C115" s="18"/>
      <c r="D115" s="136"/>
      <c r="E115" s="18"/>
      <c r="F115" s="118" t="s">
        <v>305</v>
      </c>
      <c r="G115" s="137" t="s">
        <v>196</v>
      </c>
    </row>
    <row r="116" spans="1:7" ht="13.5" thickBot="1">
      <c r="A116" s="21"/>
      <c r="B116" s="131"/>
      <c r="C116" s="18"/>
      <c r="D116" s="136"/>
      <c r="E116" s="18"/>
      <c r="F116" s="118" t="s">
        <v>304</v>
      </c>
      <c r="G116" s="137" t="s">
        <v>197</v>
      </c>
    </row>
    <row r="117" spans="1:7" ht="15" thickBot="1">
      <c r="A117" s="333"/>
      <c r="B117" s="131"/>
      <c r="C117" s="18"/>
      <c r="D117" s="134" t="s">
        <v>160</v>
      </c>
      <c r="E117" s="18"/>
      <c r="F117" s="167"/>
      <c r="G117" s="283"/>
    </row>
    <row r="118" spans="1:7" ht="13.5" thickBot="1">
      <c r="A118" s="23"/>
      <c r="B118" s="131"/>
      <c r="C118" s="18"/>
      <c r="D118" s="136"/>
      <c r="E118" s="18"/>
      <c r="F118" s="18"/>
      <c r="G118" s="140"/>
    </row>
    <row r="119" spans="1:7" ht="15.75" thickBot="1">
      <c r="A119" s="23"/>
      <c r="B119" s="131"/>
      <c r="C119" s="18"/>
      <c r="D119" s="141" t="s">
        <v>161</v>
      </c>
      <c r="E119" s="18"/>
      <c r="F119" s="168">
        <f>IF(F117=0,0,G113/F117)</f>
        <v>0</v>
      </c>
      <c r="G119" s="303">
        <f>IF(G117=0,0,G113/G117)</f>
        <v>0</v>
      </c>
    </row>
    <row r="120" spans="1:7" ht="15">
      <c r="A120" s="23"/>
      <c r="B120" s="131"/>
      <c r="C120" s="18"/>
      <c r="D120" s="136"/>
      <c r="E120" s="18"/>
      <c r="F120" s="18"/>
      <c r="G120" s="144"/>
    </row>
    <row r="121" spans="1:7" ht="13.5" thickBot="1">
      <c r="A121" s="23"/>
      <c r="B121" s="128"/>
      <c r="C121" s="129"/>
      <c r="D121" s="145"/>
      <c r="E121" s="129"/>
      <c r="F121" s="129"/>
      <c r="G121" s="146"/>
    </row>
    <row r="122" spans="1:7" ht="13.5" thickTop="1">
      <c r="A122" s="337"/>
      <c r="B122" s="148"/>
      <c r="C122" s="149"/>
      <c r="D122" s="149"/>
      <c r="E122" s="149"/>
      <c r="F122" s="149"/>
      <c r="G122" s="150"/>
    </row>
    <row r="123" spans="1:7" ht="12.75">
      <c r="A123" s="166"/>
      <c r="B123" s="148"/>
      <c r="C123" s="151" t="s">
        <v>162</v>
      </c>
      <c r="D123" s="149"/>
      <c r="E123" s="149"/>
      <c r="F123" s="149"/>
      <c r="G123" s="152"/>
    </row>
    <row r="124" spans="1:7" ht="12.75">
      <c r="A124" s="166"/>
      <c r="B124" s="153"/>
      <c r="C124" s="154"/>
      <c r="D124" s="154"/>
      <c r="E124" s="154"/>
      <c r="F124" s="154"/>
      <c r="G124" s="155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2.75">
      <c r="A126" s="166"/>
      <c r="B126" s="156"/>
      <c r="C126" s="157"/>
      <c r="D126" s="157"/>
      <c r="E126" s="157"/>
      <c r="F126" s="157"/>
      <c r="G126" s="158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2.75">
      <c r="A128" s="166"/>
      <c r="B128" s="156"/>
      <c r="C128" s="157"/>
      <c r="D128" s="157"/>
      <c r="E128" s="157"/>
      <c r="F128" s="157"/>
      <c r="G128" s="158"/>
    </row>
    <row r="129" spans="1:7" ht="13.5" thickBot="1">
      <c r="A129" s="166"/>
      <c r="B129" s="160"/>
      <c r="C129" s="161"/>
      <c r="D129" s="161"/>
      <c r="E129" s="161"/>
      <c r="F129" s="161"/>
      <c r="G129" s="162"/>
    </row>
    <row r="130" spans="1:7" ht="13.5" thickTop="1">
      <c r="A130" s="166"/>
      <c r="B130" s="164"/>
      <c r="C130" s="164"/>
      <c r="D130" s="164"/>
      <c r="E130" s="164"/>
      <c r="F130" s="164"/>
      <c r="G130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6:F66"/>
    <mergeCell ref="B74:G74"/>
    <mergeCell ref="B76:F77"/>
    <mergeCell ref="G76:G77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1" max="7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1">
      <pane ySplit="6" topLeftCell="BM95" activePane="bottomLeft" state="frozen"/>
      <selection pane="topLeft" activeCell="A7" sqref="A7"/>
      <selection pane="bottomLeft" activeCell="I102" sqref="I102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306</v>
      </c>
      <c r="C1" s="13" t="s">
        <v>209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9362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1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16"/>
      <c r="B17" s="48" t="s">
        <v>79</v>
      </c>
      <c r="C17" s="49"/>
      <c r="D17" s="49"/>
      <c r="E17" s="49"/>
      <c r="F17" s="49"/>
      <c r="G17" s="50"/>
    </row>
    <row r="18" spans="1:7" ht="12.75">
      <c r="A18" s="1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42"/>
      <c r="B19" s="329"/>
      <c r="C19" s="14"/>
      <c r="D19" s="14"/>
      <c r="E19" s="14"/>
      <c r="F19" s="14"/>
      <c r="G19" s="37"/>
    </row>
    <row r="20" spans="1:7" ht="12.75">
      <c r="A20" s="1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1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1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1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16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16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16"/>
      <c r="B26" s="35"/>
      <c r="C26" s="36"/>
      <c r="D26" s="14"/>
      <c r="E26" s="14"/>
      <c r="F26" s="330"/>
      <c r="G26" s="63"/>
    </row>
    <row r="27" spans="1:7" ht="12.75">
      <c r="A27" s="16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16"/>
      <c r="B28" s="35"/>
      <c r="C28" s="36"/>
      <c r="D28" s="14"/>
      <c r="E28" s="14"/>
      <c r="F28" s="330"/>
      <c r="G28" s="63"/>
    </row>
    <row r="29" spans="1:7" ht="12.75">
      <c r="A29" s="16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16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16"/>
      <c r="B32" s="35"/>
      <c r="C32" s="36"/>
      <c r="D32" s="14"/>
      <c r="E32" s="14"/>
      <c r="F32" s="14"/>
      <c r="G32" s="63"/>
    </row>
    <row r="33" spans="1:7" ht="12.75">
      <c r="A33" s="16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16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16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16"/>
      <c r="B36" s="65"/>
      <c r="C36" s="106"/>
      <c r="D36" s="23"/>
      <c r="E36" s="23"/>
      <c r="F36" s="23"/>
      <c r="G36" s="66"/>
    </row>
    <row r="37" spans="1:7" ht="12.75">
      <c r="A37" s="16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16"/>
      <c r="B38" s="38"/>
      <c r="C38" s="58"/>
      <c r="D38" s="18"/>
      <c r="E38" s="18"/>
      <c r="F38" s="18"/>
      <c r="G38" s="72"/>
    </row>
    <row r="39" spans="1:7" ht="12.75">
      <c r="A39" s="16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16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16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16"/>
      <c r="B44" s="35"/>
      <c r="C44" s="36"/>
      <c r="D44" s="14"/>
      <c r="E44" s="14"/>
      <c r="F44" s="14"/>
      <c r="G44" s="63"/>
    </row>
    <row r="45" spans="1:7" ht="12.75">
      <c r="A45" s="16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16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16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16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16"/>
      <c r="B49" s="35"/>
      <c r="C49" s="36"/>
      <c r="D49" s="14"/>
      <c r="E49" s="14"/>
      <c r="F49" s="14"/>
      <c r="G49" s="63"/>
    </row>
    <row r="50" spans="1:7" ht="12.75">
      <c r="A50" s="16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16"/>
      <c r="B53" s="35"/>
      <c r="C53" s="36"/>
      <c r="D53" s="14"/>
      <c r="E53" s="14"/>
      <c r="F53" s="14"/>
      <c r="G53" s="63"/>
    </row>
    <row r="54" spans="1:7" ht="12.75">
      <c r="A54" s="16"/>
      <c r="B54" s="38">
        <v>6523</v>
      </c>
      <c r="C54" s="30" t="s">
        <v>115</v>
      </c>
      <c r="D54" s="18"/>
      <c r="E54" s="18"/>
      <c r="F54" s="31"/>
      <c r="G54" s="32"/>
    </row>
    <row r="55" spans="1:7" ht="9" customHeight="1">
      <c r="A55" s="16"/>
      <c r="B55" s="65"/>
      <c r="C55" s="21"/>
      <c r="D55" s="23"/>
      <c r="E55" s="23"/>
      <c r="F55" s="23"/>
      <c r="G55" s="66"/>
    </row>
    <row r="56" spans="1:7" ht="12.75">
      <c r="A56" s="16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16"/>
      <c r="B57" s="38"/>
      <c r="C57" s="30"/>
      <c r="D57" s="18"/>
      <c r="E57" s="18"/>
      <c r="F57" s="18"/>
      <c r="G57" s="72"/>
    </row>
    <row r="58" spans="1:7" ht="12.75">
      <c r="A58" s="21"/>
      <c r="B58" s="73" t="s">
        <v>122</v>
      </c>
      <c r="C58" s="74"/>
      <c r="D58" s="75"/>
      <c r="E58" s="75"/>
      <c r="F58" s="75"/>
      <c r="G58" s="76"/>
    </row>
    <row r="59" spans="1:7" ht="12.75">
      <c r="A59" s="16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43"/>
      <c r="B60" s="35"/>
      <c r="C60" s="36"/>
      <c r="D60" s="36"/>
      <c r="E60" s="36"/>
      <c r="F60" s="36"/>
      <c r="G60" s="63"/>
    </row>
    <row r="61" spans="1:7" ht="12.75">
      <c r="A61" s="16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92"/>
      <c r="B62" s="65"/>
      <c r="C62" s="21"/>
      <c r="D62" s="23"/>
      <c r="E62" s="23"/>
      <c r="F62" s="23"/>
      <c r="G62" s="66"/>
    </row>
    <row r="63" spans="1:7" ht="12.75">
      <c r="A63" s="92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92"/>
      <c r="B64" s="82"/>
      <c r="C64" s="34"/>
      <c r="D64" s="83"/>
      <c r="E64" s="18"/>
      <c r="F64" s="18"/>
      <c r="G64" s="72"/>
    </row>
    <row r="65" spans="1:7" ht="16.5" thickBot="1" thickTop="1">
      <c r="A65" s="92"/>
      <c r="B65" s="431" t="s">
        <v>128</v>
      </c>
      <c r="C65" s="432"/>
      <c r="D65" s="432"/>
      <c r="E65" s="432"/>
      <c r="F65" s="433"/>
      <c r="G65" s="84">
        <f>G15+G37+G56+G63</f>
        <v>0</v>
      </c>
    </row>
    <row r="66" spans="1:7" ht="13.5" thickTop="1">
      <c r="A66" s="21"/>
      <c r="B66" s="85"/>
      <c r="C66" s="85"/>
      <c r="D66" s="85"/>
      <c r="E66" s="85"/>
      <c r="F66" s="85"/>
      <c r="G66" s="85"/>
    </row>
    <row r="67" spans="1:7" ht="12.75">
      <c r="A67" s="16"/>
      <c r="B67" s="86"/>
      <c r="C67" s="86"/>
      <c r="D67" s="86"/>
      <c r="E67" s="86"/>
      <c r="F67" s="86"/>
      <c r="G67" s="86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16"/>
      <c r="B69" s="86"/>
      <c r="C69" s="86"/>
      <c r="D69" s="86"/>
      <c r="E69" s="86"/>
      <c r="F69" s="310"/>
      <c r="G69" s="23"/>
    </row>
    <row r="70" spans="1:7" ht="12.75">
      <c r="A70" s="16"/>
      <c r="B70" s="85"/>
      <c r="C70" s="85"/>
      <c r="D70" s="85"/>
      <c r="E70" s="85"/>
      <c r="F70" s="85"/>
      <c r="G70" s="85"/>
    </row>
    <row r="71" spans="1:7" ht="12.75">
      <c r="A71" s="40"/>
      <c r="B71" s="308" t="s">
        <v>209</v>
      </c>
      <c r="C71" s="87"/>
      <c r="D71" s="85"/>
      <c r="E71" s="89"/>
      <c r="F71" s="89"/>
      <c r="G71" s="85"/>
    </row>
    <row r="72" spans="1:7" ht="3.75" customHeight="1">
      <c r="A72" s="16"/>
      <c r="B72" s="90"/>
      <c r="C72" s="91"/>
      <c r="D72" s="85"/>
      <c r="E72" s="89"/>
      <c r="F72" s="89"/>
      <c r="G72" s="85"/>
    </row>
    <row r="73" spans="1:7" ht="15.75" thickBot="1">
      <c r="A73" s="21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21"/>
      <c r="B74" s="18"/>
      <c r="C74" s="18"/>
      <c r="D74" s="18"/>
      <c r="E74" s="18"/>
      <c r="F74" s="18"/>
      <c r="G74" s="18"/>
    </row>
    <row r="75" spans="1:7" ht="13.5" thickTop="1">
      <c r="A75" s="105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21"/>
      <c r="B76" s="420"/>
      <c r="C76" s="421"/>
      <c r="D76" s="421"/>
      <c r="E76" s="421"/>
      <c r="F76" s="422"/>
      <c r="G76" s="424"/>
    </row>
    <row r="77" spans="1:7" ht="12.75">
      <c r="A77" s="21"/>
      <c r="B77" s="93"/>
      <c r="C77" s="94"/>
      <c r="D77" s="94"/>
      <c r="E77" s="94"/>
      <c r="F77" s="94"/>
      <c r="G77" s="95"/>
    </row>
    <row r="78" spans="1:7" ht="12.75">
      <c r="A78" s="16"/>
      <c r="B78" s="96" t="s">
        <v>132</v>
      </c>
      <c r="C78" s="97"/>
      <c r="D78" s="97"/>
      <c r="E78" s="97"/>
      <c r="F78" s="97"/>
      <c r="G78" s="98"/>
    </row>
    <row r="79" spans="1:7" ht="12.75">
      <c r="A79" s="21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16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16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16"/>
      <c r="B82" s="35"/>
      <c r="C82" s="100"/>
      <c r="D82" s="14"/>
      <c r="E82" s="14"/>
      <c r="F82" s="14"/>
      <c r="G82" s="101"/>
    </row>
    <row r="83" spans="1:7" ht="12.75">
      <c r="A83" s="16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16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16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16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16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16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16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16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1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16"/>
      <c r="B92" s="35"/>
      <c r="C92" s="100"/>
      <c r="D92" s="14"/>
      <c r="E92" s="14"/>
      <c r="F92" s="14"/>
      <c r="G92" s="101"/>
    </row>
    <row r="93" spans="1:7" ht="12.75">
      <c r="A93" s="1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1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1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1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1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1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1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16"/>
      <c r="B100" s="65"/>
      <c r="C100" s="106"/>
      <c r="D100" s="23"/>
      <c r="E100" s="23"/>
      <c r="F100" s="23"/>
      <c r="G100" s="107"/>
    </row>
    <row r="101" spans="1:7" ht="12.75">
      <c r="A101" s="21"/>
      <c r="B101" s="108"/>
      <c r="C101" s="109"/>
      <c r="D101" s="110"/>
      <c r="E101" s="110"/>
      <c r="F101" s="111" t="s">
        <v>152</v>
      </c>
      <c r="G101" s="112">
        <f>SUM(G79:G99)</f>
        <v>0</v>
      </c>
    </row>
    <row r="102" spans="1:7" ht="12.75">
      <c r="A102" s="16"/>
      <c r="B102" s="38"/>
      <c r="C102" s="58"/>
      <c r="D102" s="18"/>
      <c r="E102" s="18"/>
      <c r="F102" s="18"/>
      <c r="G102" s="113"/>
    </row>
    <row r="103" spans="1:7" ht="12.75">
      <c r="A103" s="21"/>
      <c r="B103" s="114" t="s">
        <v>153</v>
      </c>
      <c r="C103" s="115"/>
      <c r="D103" s="115"/>
      <c r="E103" s="115"/>
      <c r="F103" s="115"/>
      <c r="G103" s="334"/>
    </row>
    <row r="104" spans="1:7" ht="12.75">
      <c r="A104" s="21"/>
      <c r="B104" s="117" t="s">
        <v>154</v>
      </c>
      <c r="C104" s="30" t="s">
        <v>205</v>
      </c>
      <c r="D104" s="18"/>
      <c r="E104" s="118"/>
      <c r="F104" s="18"/>
      <c r="G104" s="301"/>
    </row>
    <row r="105" spans="1:7" ht="9" customHeight="1">
      <c r="A105" s="21"/>
      <c r="B105" s="120"/>
      <c r="C105" s="21"/>
      <c r="D105" s="23"/>
      <c r="E105" s="121"/>
      <c r="F105" s="23"/>
      <c r="G105" s="66"/>
    </row>
    <row r="106" spans="1:7" ht="12.75">
      <c r="A106" s="21"/>
      <c r="B106" s="123"/>
      <c r="C106" s="124"/>
      <c r="D106" s="125"/>
      <c r="E106" s="125"/>
      <c r="F106" s="126" t="s">
        <v>293</v>
      </c>
      <c r="G106" s="302">
        <f>SUM(G104:G104)</f>
        <v>0</v>
      </c>
    </row>
    <row r="107" spans="1:7" ht="13.5" thickBot="1">
      <c r="A107" s="21"/>
      <c r="B107" s="128" t="s">
        <v>156</v>
      </c>
      <c r="C107" s="129"/>
      <c r="D107" s="129"/>
      <c r="E107" s="129"/>
      <c r="F107" s="129"/>
      <c r="G107" s="336"/>
    </row>
    <row r="108" spans="1:7" ht="13.5" thickTop="1">
      <c r="A108" s="21"/>
      <c r="B108" s="131"/>
      <c r="C108" s="18"/>
      <c r="D108" s="18"/>
      <c r="E108" s="18"/>
      <c r="F108" s="18"/>
      <c r="G108" s="132"/>
    </row>
    <row r="109" spans="1:7" ht="13.5" thickBot="1">
      <c r="A109" s="21"/>
      <c r="B109" s="131"/>
      <c r="C109" s="18"/>
      <c r="D109" s="18"/>
      <c r="E109" s="18"/>
      <c r="F109" s="18"/>
      <c r="G109" s="133"/>
    </row>
    <row r="110" spans="1:7" ht="15" thickBot="1">
      <c r="A110" s="21"/>
      <c r="B110" s="131"/>
      <c r="C110" s="18"/>
      <c r="D110" s="134" t="s">
        <v>157</v>
      </c>
      <c r="E110" s="18"/>
      <c r="F110" s="18"/>
      <c r="G110" s="135">
        <f>G65-G101+G106</f>
        <v>0</v>
      </c>
    </row>
    <row r="111" spans="1:7" ht="12.75">
      <c r="A111" s="21"/>
      <c r="B111" s="131"/>
      <c r="C111" s="18"/>
      <c r="D111" s="136"/>
      <c r="E111" s="18"/>
      <c r="F111" s="18"/>
      <c r="G111" s="137"/>
    </row>
    <row r="112" spans="1:7" ht="12.75">
      <c r="A112" s="21"/>
      <c r="B112" s="131"/>
      <c r="C112" s="18"/>
      <c r="D112" s="136"/>
      <c r="E112" s="18"/>
      <c r="F112" s="118"/>
      <c r="G112" s="137" t="s">
        <v>308</v>
      </c>
    </row>
    <row r="113" spans="1:7" ht="13.5" thickBot="1">
      <c r="A113" s="21"/>
      <c r="B113" s="131"/>
      <c r="C113" s="18"/>
      <c r="D113" s="136"/>
      <c r="E113" s="18"/>
      <c r="F113" s="118" t="s">
        <v>307</v>
      </c>
      <c r="G113" s="137" t="s">
        <v>309</v>
      </c>
    </row>
    <row r="114" spans="1:7" ht="15" thickBot="1">
      <c r="A114" s="105"/>
      <c r="B114" s="131"/>
      <c r="C114" s="18"/>
      <c r="D114" s="134" t="s">
        <v>160</v>
      </c>
      <c r="E114" s="18"/>
      <c r="F114" s="167"/>
      <c r="G114" s="283"/>
    </row>
    <row r="115" spans="1:7" ht="13.5" thickBot="1">
      <c r="A115" s="21"/>
      <c r="B115" s="131"/>
      <c r="C115" s="18"/>
      <c r="D115" s="136"/>
      <c r="E115" s="18"/>
      <c r="F115" s="18"/>
      <c r="G115" s="140"/>
    </row>
    <row r="116" spans="1:7" ht="15.75" thickBot="1">
      <c r="A116" s="21"/>
      <c r="B116" s="131"/>
      <c r="C116" s="18"/>
      <c r="D116" s="141" t="s">
        <v>161</v>
      </c>
      <c r="E116" s="18"/>
      <c r="F116" s="168">
        <f>IF(F114=0,0,G110/F114)</f>
        <v>0</v>
      </c>
      <c r="G116" s="303">
        <f>IF(G114=0,0,G110/G114)</f>
        <v>0</v>
      </c>
    </row>
    <row r="117" spans="1:7" ht="15">
      <c r="A117" s="21"/>
      <c r="B117" s="131"/>
      <c r="C117" s="18"/>
      <c r="D117" s="136"/>
      <c r="E117" s="18"/>
      <c r="F117" s="18"/>
      <c r="G117" s="144"/>
    </row>
    <row r="118" spans="1:7" ht="13.5" thickBot="1">
      <c r="A118" s="21"/>
      <c r="B118" s="128"/>
      <c r="C118" s="129"/>
      <c r="D118" s="145"/>
      <c r="E118" s="129"/>
      <c r="F118" s="129"/>
      <c r="G118" s="146"/>
    </row>
    <row r="119" spans="1:7" ht="13.5" thickTop="1">
      <c r="A119" s="163"/>
      <c r="B119" s="148"/>
      <c r="C119" s="149"/>
      <c r="D119" s="149"/>
      <c r="E119" s="149"/>
      <c r="F119" s="149"/>
      <c r="G119" s="150"/>
    </row>
    <row r="120" spans="1:7" ht="12.75">
      <c r="A120" s="166"/>
      <c r="B120" s="148"/>
      <c r="C120" s="151" t="s">
        <v>162</v>
      </c>
      <c r="D120" s="149"/>
      <c r="E120" s="149"/>
      <c r="F120" s="149"/>
      <c r="G120" s="152"/>
    </row>
    <row r="121" spans="1:7" ht="12.75">
      <c r="A121" s="166"/>
      <c r="B121" s="153"/>
      <c r="C121" s="154"/>
      <c r="D121" s="154"/>
      <c r="E121" s="154"/>
      <c r="F121" s="154"/>
      <c r="G121" s="155"/>
    </row>
    <row r="122" spans="1:7" ht="12.75">
      <c r="A122" s="166"/>
      <c r="B122" s="156"/>
      <c r="C122" s="157"/>
      <c r="D122" s="157"/>
      <c r="E122" s="157"/>
      <c r="F122" s="157"/>
      <c r="G122" s="158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3.5" thickBot="1">
      <c r="A126" s="166"/>
      <c r="B126" s="160"/>
      <c r="C126" s="161"/>
      <c r="D126" s="161"/>
      <c r="E126" s="161"/>
      <c r="F126" s="161"/>
      <c r="G126" s="162"/>
    </row>
    <row r="127" spans="1:7" ht="13.5" thickTop="1">
      <c r="A127" s="166"/>
      <c r="B127" s="164"/>
      <c r="C127" s="164"/>
      <c r="D127" s="164"/>
      <c r="E127" s="164"/>
      <c r="F127" s="164"/>
      <c r="G127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1">
      <pane ySplit="6" topLeftCell="BM89" activePane="bottomLeft" state="frozen"/>
      <selection pane="topLeft" activeCell="A7" sqref="A7"/>
      <selection pane="bottomLeft" activeCell="I113" sqref="I113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310</v>
      </c>
      <c r="C1" s="13" t="s">
        <v>213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9363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1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16"/>
      <c r="B17" s="48" t="s">
        <v>79</v>
      </c>
      <c r="C17" s="49"/>
      <c r="D17" s="49"/>
      <c r="E17" s="49"/>
      <c r="F17" s="49"/>
      <c r="G17" s="50"/>
    </row>
    <row r="18" spans="1:7" ht="12.75">
      <c r="A18" s="16"/>
      <c r="B18" s="38">
        <v>6011</v>
      </c>
      <c r="C18" s="30" t="s">
        <v>256</v>
      </c>
      <c r="D18" s="18"/>
      <c r="E18" s="18"/>
      <c r="F18" s="18"/>
      <c r="G18" s="32"/>
    </row>
    <row r="19" spans="1:7" ht="4.5" customHeight="1">
      <c r="A19" s="342"/>
      <c r="B19" s="329"/>
      <c r="C19" s="14"/>
      <c r="D19" s="14"/>
      <c r="E19" s="14"/>
      <c r="F19" s="14"/>
      <c r="G19" s="37"/>
    </row>
    <row r="20" spans="1:7" ht="12.75">
      <c r="A20" s="16"/>
      <c r="B20" s="38">
        <v>6021</v>
      </c>
      <c r="C20" s="30" t="s">
        <v>270</v>
      </c>
      <c r="D20" s="18"/>
      <c r="E20" s="18"/>
      <c r="F20" s="52"/>
      <c r="G20" s="32"/>
    </row>
    <row r="21" spans="1:7" ht="12.75">
      <c r="A21" s="16"/>
      <c r="B21" s="38">
        <v>60221</v>
      </c>
      <c r="C21" s="30" t="s">
        <v>257</v>
      </c>
      <c r="D21" s="18"/>
      <c r="E21" s="18"/>
      <c r="F21" s="52"/>
      <c r="G21" s="32"/>
    </row>
    <row r="22" spans="1:7" ht="12.75">
      <c r="A22" s="16"/>
      <c r="B22" s="38">
        <v>60222</v>
      </c>
      <c r="C22" s="30" t="s">
        <v>258</v>
      </c>
      <c r="D22" s="18"/>
      <c r="E22" s="18"/>
      <c r="F22" s="52"/>
      <c r="G22" s="32"/>
    </row>
    <row r="23" spans="1:7" ht="12.75">
      <c r="A23" s="16"/>
      <c r="B23" s="38">
        <v>60223</v>
      </c>
      <c r="C23" s="30" t="s">
        <v>259</v>
      </c>
      <c r="D23" s="18"/>
      <c r="E23" s="18"/>
      <c r="F23" s="52"/>
      <c r="G23" s="32"/>
    </row>
    <row r="24" spans="1:7" ht="12.75">
      <c r="A24" s="16"/>
      <c r="B24" s="38">
        <v>60227</v>
      </c>
      <c r="C24" s="30" t="s">
        <v>260</v>
      </c>
      <c r="D24" s="18"/>
      <c r="E24" s="18"/>
      <c r="F24" s="52"/>
      <c r="G24" s="32"/>
    </row>
    <row r="25" spans="1:7" ht="12.75">
      <c r="A25" s="16"/>
      <c r="B25" s="38">
        <v>60228</v>
      </c>
      <c r="C25" s="30" t="s">
        <v>261</v>
      </c>
      <c r="D25" s="18"/>
      <c r="E25" s="18"/>
      <c r="F25" s="52"/>
      <c r="G25" s="32"/>
    </row>
    <row r="26" spans="1:7" ht="4.5" customHeight="1">
      <c r="A26" s="16"/>
      <c r="B26" s="35"/>
      <c r="C26" s="36"/>
      <c r="D26" s="14"/>
      <c r="E26" s="14"/>
      <c r="F26" s="330"/>
      <c r="G26" s="63"/>
    </row>
    <row r="27" spans="1:7" ht="12.75">
      <c r="A27" s="16"/>
      <c r="B27" s="38">
        <v>6066</v>
      </c>
      <c r="C27" s="30" t="s">
        <v>269</v>
      </c>
      <c r="D27" s="18"/>
      <c r="E27" s="18"/>
      <c r="F27" s="31"/>
      <c r="G27" s="32"/>
    </row>
    <row r="28" spans="1:7" ht="4.5" customHeight="1">
      <c r="A28" s="16"/>
      <c r="B28" s="35"/>
      <c r="C28" s="36"/>
      <c r="D28" s="14"/>
      <c r="E28" s="14"/>
      <c r="F28" s="330"/>
      <c r="G28" s="63"/>
    </row>
    <row r="29" spans="1:7" ht="12.75">
      <c r="A29" s="16"/>
      <c r="B29" s="38">
        <v>6071</v>
      </c>
      <c r="C29" s="30" t="s">
        <v>268</v>
      </c>
      <c r="D29" s="18"/>
      <c r="E29" s="18"/>
      <c r="F29" s="31"/>
      <c r="G29" s="32"/>
    </row>
    <row r="30" spans="1:7" ht="4.5" customHeight="1">
      <c r="A30" s="16"/>
      <c r="B30" s="35"/>
      <c r="C30" s="36"/>
      <c r="D30" s="14"/>
      <c r="E30" s="14"/>
      <c r="F30" s="14"/>
      <c r="G30" s="63"/>
    </row>
    <row r="31" spans="1:7" ht="12.75">
      <c r="A31" s="339"/>
      <c r="B31" s="38">
        <v>61118</v>
      </c>
      <c r="C31" s="30" t="s">
        <v>462</v>
      </c>
      <c r="D31" s="18"/>
      <c r="E31" s="18"/>
      <c r="F31" s="31"/>
      <c r="G31" s="32"/>
    </row>
    <row r="32" spans="1:7" ht="4.5" customHeight="1">
      <c r="A32" s="16"/>
      <c r="B32" s="35"/>
      <c r="C32" s="36"/>
      <c r="D32" s="14"/>
      <c r="E32" s="14"/>
      <c r="F32" s="14"/>
      <c r="G32" s="63"/>
    </row>
    <row r="33" spans="1:7" ht="12.75">
      <c r="A33" s="16"/>
      <c r="B33" s="38">
        <v>613151</v>
      </c>
      <c r="C33" s="58" t="s">
        <v>222</v>
      </c>
      <c r="D33" s="18"/>
      <c r="E33" s="18"/>
      <c r="F33" s="31"/>
      <c r="G33" s="32"/>
    </row>
    <row r="34" spans="1:7" ht="12.75">
      <c r="A34" s="16"/>
      <c r="B34" s="38">
        <v>613152</v>
      </c>
      <c r="C34" s="58" t="s">
        <v>223</v>
      </c>
      <c r="D34" s="18"/>
      <c r="E34" s="18"/>
      <c r="F34" s="31"/>
      <c r="G34" s="32"/>
    </row>
    <row r="35" spans="1:7" ht="12.75">
      <c r="A35" s="16"/>
      <c r="B35" s="38">
        <v>613158</v>
      </c>
      <c r="C35" s="58" t="s">
        <v>224</v>
      </c>
      <c r="D35" s="18"/>
      <c r="E35" s="18"/>
      <c r="F35" s="31"/>
      <c r="G35" s="32"/>
    </row>
    <row r="36" spans="1:7" ht="9" customHeight="1">
      <c r="A36" s="16"/>
      <c r="B36" s="65"/>
      <c r="C36" s="106"/>
      <c r="D36" s="23"/>
      <c r="E36" s="23"/>
      <c r="F36" s="23"/>
      <c r="G36" s="66"/>
    </row>
    <row r="37" spans="1:7" ht="12.75">
      <c r="A37" s="16"/>
      <c r="B37" s="53"/>
      <c r="C37" s="54"/>
      <c r="D37" s="55"/>
      <c r="E37" s="55"/>
      <c r="F37" s="56" t="s">
        <v>292</v>
      </c>
      <c r="G37" s="297">
        <f>SUM(G18:G35)</f>
        <v>0</v>
      </c>
    </row>
    <row r="38" spans="1:7" ht="12.75">
      <c r="A38" s="16"/>
      <c r="B38" s="38"/>
      <c r="C38" s="58"/>
      <c r="D38" s="18"/>
      <c r="E38" s="18"/>
      <c r="F38" s="18"/>
      <c r="G38" s="72"/>
    </row>
    <row r="39" spans="1:7" ht="12.75">
      <c r="A39" s="16"/>
      <c r="B39" s="59" t="s">
        <v>81</v>
      </c>
      <c r="C39" s="60"/>
      <c r="D39" s="61"/>
      <c r="E39" s="61"/>
      <c r="F39" s="61"/>
      <c r="G39" s="62"/>
    </row>
    <row r="40" spans="1:7" ht="12.75">
      <c r="A40" s="173"/>
      <c r="B40" s="192">
        <v>602661</v>
      </c>
      <c r="C40" s="184" t="s">
        <v>468</v>
      </c>
      <c r="D40" s="149"/>
      <c r="E40" s="149"/>
      <c r="F40" s="149"/>
      <c r="G40" s="32"/>
    </row>
    <row r="41" spans="1:7" ht="12.75">
      <c r="A41" s="16"/>
      <c r="B41" s="38">
        <v>602664</v>
      </c>
      <c r="C41" s="30" t="s">
        <v>262</v>
      </c>
      <c r="D41" s="18"/>
      <c r="E41" s="18"/>
      <c r="F41" s="31"/>
      <c r="G41" s="32"/>
    </row>
    <row r="42" spans="1:7" ht="4.5" customHeight="1">
      <c r="A42" s="16"/>
      <c r="B42" s="35"/>
      <c r="C42" s="36"/>
      <c r="D42" s="14"/>
      <c r="E42" s="14"/>
      <c r="F42" s="14"/>
      <c r="G42" s="63"/>
    </row>
    <row r="43" spans="1:7" s="2" customFormat="1" ht="12.75">
      <c r="A43" s="16"/>
      <c r="B43" s="38">
        <v>606261</v>
      </c>
      <c r="C43" s="30" t="s">
        <v>466</v>
      </c>
      <c r="D43" s="18"/>
      <c r="E43" s="18"/>
      <c r="F43" s="18"/>
      <c r="G43" s="64"/>
    </row>
    <row r="44" spans="1:7" ht="4.5" customHeight="1">
      <c r="A44" s="16"/>
      <c r="B44" s="35"/>
      <c r="C44" s="36"/>
      <c r="D44" s="14"/>
      <c r="E44" s="14"/>
      <c r="F44" s="14"/>
      <c r="G44" s="63"/>
    </row>
    <row r="45" spans="1:7" ht="12.75">
      <c r="A45" s="16"/>
      <c r="B45" s="38">
        <v>61221</v>
      </c>
      <c r="C45" s="30" t="s">
        <v>201</v>
      </c>
      <c r="D45" s="18"/>
      <c r="E45" s="18"/>
      <c r="F45" s="31"/>
      <c r="G45" s="32"/>
    </row>
    <row r="46" spans="1:7" ht="12.75">
      <c r="A46" s="16"/>
      <c r="B46" s="38">
        <v>61222</v>
      </c>
      <c r="C46" s="30" t="s">
        <v>202</v>
      </c>
      <c r="D46" s="18"/>
      <c r="E46" s="18"/>
      <c r="F46" s="31"/>
      <c r="G46" s="32"/>
    </row>
    <row r="47" spans="1:7" ht="12.75">
      <c r="A47" s="16"/>
      <c r="B47" s="38">
        <v>61223</v>
      </c>
      <c r="C47" s="30" t="s">
        <v>203</v>
      </c>
      <c r="D47" s="18"/>
      <c r="E47" s="18"/>
      <c r="F47" s="31"/>
      <c r="G47" s="32"/>
    </row>
    <row r="48" spans="1:7" ht="12.75">
      <c r="A48" s="16"/>
      <c r="B48" s="38">
        <v>61231</v>
      </c>
      <c r="C48" s="30" t="s">
        <v>94</v>
      </c>
      <c r="D48" s="18"/>
      <c r="E48" s="18"/>
      <c r="F48" s="31"/>
      <c r="G48" s="32"/>
    </row>
    <row r="49" spans="1:7" ht="4.5" customHeight="1">
      <c r="A49" s="16"/>
      <c r="B49" s="35"/>
      <c r="C49" s="36"/>
      <c r="D49" s="14"/>
      <c r="E49" s="14"/>
      <c r="F49" s="14"/>
      <c r="G49" s="63"/>
    </row>
    <row r="50" spans="1:7" ht="12.75">
      <c r="A50" s="16"/>
      <c r="B50" s="38">
        <v>6223</v>
      </c>
      <c r="C50" s="30" t="s">
        <v>107</v>
      </c>
      <c r="D50" s="18"/>
      <c r="E50" s="18"/>
      <c r="F50" s="31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6286</v>
      </c>
      <c r="C52" s="30" t="s">
        <v>113</v>
      </c>
      <c r="D52" s="18"/>
      <c r="E52" s="18"/>
      <c r="F52" s="18"/>
      <c r="G52" s="64"/>
    </row>
    <row r="53" spans="1:7" ht="4.5" customHeight="1">
      <c r="A53" s="16"/>
      <c r="B53" s="35"/>
      <c r="C53" s="36"/>
      <c r="D53" s="14"/>
      <c r="E53" s="14"/>
      <c r="F53" s="14"/>
      <c r="G53" s="63"/>
    </row>
    <row r="54" spans="1:7" ht="12.75">
      <c r="A54" s="16"/>
      <c r="B54" s="38">
        <v>6523</v>
      </c>
      <c r="C54" s="30" t="s">
        <v>115</v>
      </c>
      <c r="D54" s="18"/>
      <c r="E54" s="18"/>
      <c r="F54" s="31"/>
      <c r="G54" s="32"/>
    </row>
    <row r="55" spans="1:7" ht="9" customHeight="1">
      <c r="A55" s="16"/>
      <c r="B55" s="65"/>
      <c r="C55" s="21"/>
      <c r="D55" s="23"/>
      <c r="E55" s="23"/>
      <c r="F55" s="23"/>
      <c r="G55" s="66"/>
    </row>
    <row r="56" spans="1:7" ht="12.75">
      <c r="A56" s="16"/>
      <c r="B56" s="67"/>
      <c r="C56" s="68"/>
      <c r="D56" s="69"/>
      <c r="E56" s="69"/>
      <c r="F56" s="70" t="s">
        <v>121</v>
      </c>
      <c r="G56" s="71">
        <f>SUM(G40:G54)</f>
        <v>0</v>
      </c>
    </row>
    <row r="57" spans="1:7" ht="12.75">
      <c r="A57" s="16"/>
      <c r="B57" s="38"/>
      <c r="C57" s="30"/>
      <c r="D57" s="18"/>
      <c r="E57" s="18"/>
      <c r="F57" s="18"/>
      <c r="G57" s="72"/>
    </row>
    <row r="58" spans="1:7" ht="12.75">
      <c r="A58" s="21"/>
      <c r="B58" s="73" t="s">
        <v>122</v>
      </c>
      <c r="C58" s="74"/>
      <c r="D58" s="75"/>
      <c r="E58" s="75"/>
      <c r="F58" s="75"/>
      <c r="G58" s="76"/>
    </row>
    <row r="59" spans="1:7" ht="12.75">
      <c r="A59" s="16"/>
      <c r="B59" s="38">
        <v>6722</v>
      </c>
      <c r="C59" s="331" t="s">
        <v>263</v>
      </c>
      <c r="D59" s="18"/>
      <c r="E59" s="18"/>
      <c r="F59" s="31"/>
      <c r="G59" s="32"/>
    </row>
    <row r="60" spans="1:7" ht="4.5" customHeight="1">
      <c r="A60" s="343"/>
      <c r="B60" s="35"/>
      <c r="C60" s="36"/>
      <c r="D60" s="36"/>
      <c r="E60" s="36"/>
      <c r="F60" s="36"/>
      <c r="G60" s="63"/>
    </row>
    <row r="61" spans="1:7" ht="12.75">
      <c r="A61" s="16"/>
      <c r="B61" s="38">
        <v>6811251</v>
      </c>
      <c r="C61" s="30" t="s">
        <v>264</v>
      </c>
      <c r="D61" s="18"/>
      <c r="E61" s="18"/>
      <c r="F61" s="31"/>
      <c r="G61" s="32"/>
    </row>
    <row r="62" spans="1:7" ht="9" customHeight="1">
      <c r="A62" s="92"/>
      <c r="B62" s="65"/>
      <c r="C62" s="21"/>
      <c r="D62" s="23"/>
      <c r="E62" s="23"/>
      <c r="F62" s="23"/>
      <c r="G62" s="66"/>
    </row>
    <row r="63" spans="1:7" ht="12.75">
      <c r="A63" s="92"/>
      <c r="B63" s="77"/>
      <c r="C63" s="78"/>
      <c r="D63" s="79"/>
      <c r="E63" s="79"/>
      <c r="F63" s="80" t="s">
        <v>127</v>
      </c>
      <c r="G63" s="81">
        <f>SUM(G59:G61)</f>
        <v>0</v>
      </c>
    </row>
    <row r="64" spans="1:7" ht="13.5" thickBot="1">
      <c r="A64" s="92"/>
      <c r="B64" s="82"/>
      <c r="C64" s="34"/>
      <c r="D64" s="83"/>
      <c r="E64" s="18"/>
      <c r="F64" s="18"/>
      <c r="G64" s="72"/>
    </row>
    <row r="65" spans="1:7" ht="16.5" thickBot="1" thickTop="1">
      <c r="A65" s="92"/>
      <c r="B65" s="431" t="s">
        <v>128</v>
      </c>
      <c r="C65" s="432"/>
      <c r="D65" s="432"/>
      <c r="E65" s="432"/>
      <c r="F65" s="433"/>
      <c r="G65" s="84">
        <f>G15+G37+G56+G63</f>
        <v>0</v>
      </c>
    </row>
    <row r="66" spans="1:7" ht="13.5" thickTop="1">
      <c r="A66" s="21"/>
      <c r="B66" s="85"/>
      <c r="C66" s="85"/>
      <c r="D66" s="85"/>
      <c r="E66" s="85"/>
      <c r="F66" s="85"/>
      <c r="G66" s="85"/>
    </row>
    <row r="67" spans="1:7" ht="12.75">
      <c r="A67" s="16"/>
      <c r="B67" s="86"/>
      <c r="C67" s="86"/>
      <c r="D67" s="86"/>
      <c r="E67" s="86"/>
      <c r="F67" s="86"/>
      <c r="G67" s="86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16"/>
      <c r="B69" s="86"/>
      <c r="C69" s="86"/>
      <c r="D69" s="86"/>
      <c r="E69" s="86"/>
      <c r="F69" s="310"/>
      <c r="G69" s="23"/>
    </row>
    <row r="70" spans="1:7" ht="12.75">
      <c r="A70" s="16"/>
      <c r="B70" s="85"/>
      <c r="C70" s="85"/>
      <c r="D70" s="85"/>
      <c r="E70" s="85"/>
      <c r="F70" s="85"/>
      <c r="G70" s="85"/>
    </row>
    <row r="71" spans="1:7" ht="12.75">
      <c r="A71" s="40"/>
      <c r="B71" s="308" t="s">
        <v>213</v>
      </c>
      <c r="C71" s="87"/>
      <c r="D71" s="85"/>
      <c r="E71" s="89"/>
      <c r="F71" s="89"/>
      <c r="G71" s="85"/>
    </row>
    <row r="72" spans="1:7" ht="3.75" customHeight="1">
      <c r="A72" s="16"/>
      <c r="B72" s="90"/>
      <c r="C72" s="91"/>
      <c r="D72" s="85"/>
      <c r="E72" s="89"/>
      <c r="F72" s="89"/>
      <c r="G72" s="85"/>
    </row>
    <row r="73" spans="1:7" ht="15.75" thickBot="1">
      <c r="A73" s="21"/>
      <c r="B73" s="414" t="s">
        <v>130</v>
      </c>
      <c r="C73" s="415"/>
      <c r="D73" s="415"/>
      <c r="E73" s="415"/>
      <c r="F73" s="415"/>
      <c r="G73" s="416"/>
    </row>
    <row r="74" spans="1:7" ht="3.75" customHeight="1" thickBot="1">
      <c r="A74" s="21"/>
      <c r="B74" s="18"/>
      <c r="C74" s="18"/>
      <c r="D74" s="18"/>
      <c r="E74" s="18"/>
      <c r="F74" s="18"/>
      <c r="G74" s="18"/>
    </row>
    <row r="75" spans="1:7" ht="13.5" thickTop="1">
      <c r="A75" s="105"/>
      <c r="B75" s="417" t="s">
        <v>131</v>
      </c>
      <c r="C75" s="418"/>
      <c r="D75" s="418"/>
      <c r="E75" s="418"/>
      <c r="F75" s="419"/>
      <c r="G75" s="423" t="s">
        <v>69</v>
      </c>
    </row>
    <row r="76" spans="1:7" ht="12.75">
      <c r="A76" s="21"/>
      <c r="B76" s="420"/>
      <c r="C76" s="421"/>
      <c r="D76" s="421"/>
      <c r="E76" s="421"/>
      <c r="F76" s="422"/>
      <c r="G76" s="424"/>
    </row>
    <row r="77" spans="1:7" ht="12.75">
      <c r="A77" s="21"/>
      <c r="B77" s="93"/>
      <c r="C77" s="94"/>
      <c r="D77" s="94"/>
      <c r="E77" s="94"/>
      <c r="F77" s="94"/>
      <c r="G77" s="95"/>
    </row>
    <row r="78" spans="1:7" ht="12.75">
      <c r="A78" s="16"/>
      <c r="B78" s="96" t="s">
        <v>132</v>
      </c>
      <c r="C78" s="97"/>
      <c r="D78" s="97"/>
      <c r="E78" s="97"/>
      <c r="F78" s="97"/>
      <c r="G78" s="98"/>
    </row>
    <row r="79" spans="1:7" ht="12.75">
      <c r="A79" s="21"/>
      <c r="B79" s="38">
        <v>609</v>
      </c>
      <c r="C79" s="58" t="s">
        <v>133</v>
      </c>
      <c r="D79" s="18"/>
      <c r="E79" s="18"/>
      <c r="F79" s="31"/>
      <c r="G79" s="99"/>
    </row>
    <row r="80" spans="1:7" ht="12.75">
      <c r="A80" s="16"/>
      <c r="B80" s="38">
        <v>619</v>
      </c>
      <c r="C80" s="58" t="s">
        <v>134</v>
      </c>
      <c r="D80" s="18"/>
      <c r="E80" s="18"/>
      <c r="F80" s="31"/>
      <c r="G80" s="99"/>
    </row>
    <row r="81" spans="1:7" ht="12.75">
      <c r="A81" s="16"/>
      <c r="B81" s="38">
        <v>629</v>
      </c>
      <c r="C81" s="58" t="s">
        <v>135</v>
      </c>
      <c r="D81" s="18"/>
      <c r="E81" s="18"/>
      <c r="F81" s="31"/>
      <c r="G81" s="99"/>
    </row>
    <row r="82" spans="1:7" ht="4.5" customHeight="1">
      <c r="A82" s="16"/>
      <c r="B82" s="35"/>
      <c r="C82" s="100"/>
      <c r="D82" s="14"/>
      <c r="E82" s="14"/>
      <c r="F82" s="14"/>
      <c r="G82" s="101"/>
    </row>
    <row r="83" spans="1:7" ht="12.75">
      <c r="A83" s="16"/>
      <c r="B83" s="38">
        <v>6319</v>
      </c>
      <c r="C83" s="58" t="s">
        <v>136</v>
      </c>
      <c r="D83" s="18"/>
      <c r="E83" s="18"/>
      <c r="F83" s="31"/>
      <c r="G83" s="99"/>
    </row>
    <row r="84" spans="1:7" ht="12.75">
      <c r="A84" s="16"/>
      <c r="B84" s="38">
        <v>6339</v>
      </c>
      <c r="C84" s="58" t="s">
        <v>137</v>
      </c>
      <c r="D84" s="18"/>
      <c r="E84" s="18"/>
      <c r="F84" s="31"/>
      <c r="G84" s="99"/>
    </row>
    <row r="85" spans="1:7" ht="12.75">
      <c r="A85" s="16"/>
      <c r="B85" s="38">
        <v>6419</v>
      </c>
      <c r="C85" s="58" t="s">
        <v>138</v>
      </c>
      <c r="D85" s="18"/>
      <c r="E85" s="18"/>
      <c r="F85" s="31"/>
      <c r="G85" s="99"/>
    </row>
    <row r="86" spans="1:7" ht="12.75">
      <c r="A86" s="16"/>
      <c r="B86" s="38">
        <v>6429</v>
      </c>
      <c r="C86" s="58" t="s">
        <v>139</v>
      </c>
      <c r="D86" s="18"/>
      <c r="E86" s="18"/>
      <c r="F86" s="31"/>
      <c r="G86" s="99"/>
    </row>
    <row r="87" spans="1:7" ht="12.75">
      <c r="A87" s="16"/>
      <c r="B87" s="38">
        <v>64519</v>
      </c>
      <c r="C87" s="58" t="s">
        <v>140</v>
      </c>
      <c r="D87" s="18"/>
      <c r="E87" s="18"/>
      <c r="F87" s="31"/>
      <c r="G87" s="99"/>
    </row>
    <row r="88" spans="1:7" ht="12.75">
      <c r="A88" s="16"/>
      <c r="B88" s="38">
        <v>64529</v>
      </c>
      <c r="C88" s="58" t="s">
        <v>141</v>
      </c>
      <c r="D88" s="18"/>
      <c r="E88" s="18"/>
      <c r="F88" s="31"/>
      <c r="G88" s="99"/>
    </row>
    <row r="89" spans="1:7" ht="12.75">
      <c r="A89" s="16"/>
      <c r="B89" s="38">
        <v>64719</v>
      </c>
      <c r="C89" s="58" t="s">
        <v>142</v>
      </c>
      <c r="D89" s="18"/>
      <c r="E89" s="18"/>
      <c r="F89" s="31"/>
      <c r="G89" s="99"/>
    </row>
    <row r="90" spans="1:7" ht="12.75">
      <c r="A90" s="16"/>
      <c r="B90" s="38">
        <v>64729</v>
      </c>
      <c r="C90" s="58" t="s">
        <v>143</v>
      </c>
      <c r="D90" s="18"/>
      <c r="E90" s="18"/>
      <c r="F90" s="31"/>
      <c r="G90" s="99"/>
    </row>
    <row r="91" spans="1:7" ht="12.75">
      <c r="A91" s="1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16"/>
      <c r="B92" s="35"/>
      <c r="C92" s="100"/>
      <c r="D92" s="14"/>
      <c r="E92" s="14"/>
      <c r="F92" s="14"/>
      <c r="G92" s="101"/>
    </row>
    <row r="93" spans="1:7" ht="12.75">
      <c r="A93" s="1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1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1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1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1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1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16"/>
      <c r="B99" s="38">
        <v>772</v>
      </c>
      <c r="C99" s="58" t="s">
        <v>151</v>
      </c>
      <c r="D99" s="18"/>
      <c r="E99" s="18"/>
      <c r="F99" s="31"/>
      <c r="G99" s="99"/>
    </row>
    <row r="100" spans="1:7" ht="9" customHeight="1">
      <c r="A100" s="16"/>
      <c r="B100" s="65"/>
      <c r="C100" s="106"/>
      <c r="D100" s="23"/>
      <c r="E100" s="23"/>
      <c r="F100" s="23"/>
      <c r="G100" s="107"/>
    </row>
    <row r="101" spans="1:7" ht="12.75">
      <c r="A101" s="21"/>
      <c r="B101" s="108"/>
      <c r="C101" s="109"/>
      <c r="D101" s="110"/>
      <c r="E101" s="110"/>
      <c r="F101" s="111" t="s">
        <v>152</v>
      </c>
      <c r="G101" s="112">
        <f>SUM(G79:G99)</f>
        <v>0</v>
      </c>
    </row>
    <row r="102" spans="1:7" ht="12.75">
      <c r="A102" s="16"/>
      <c r="B102" s="38"/>
      <c r="C102" s="58"/>
      <c r="D102" s="18"/>
      <c r="E102" s="18"/>
      <c r="F102" s="18"/>
      <c r="G102" s="113"/>
    </row>
    <row r="103" spans="1:7" ht="12.75">
      <c r="A103" s="21"/>
      <c r="B103" s="114" t="s">
        <v>153</v>
      </c>
      <c r="C103" s="115"/>
      <c r="D103" s="115"/>
      <c r="E103" s="115"/>
      <c r="F103" s="115"/>
      <c r="G103" s="116"/>
    </row>
    <row r="104" spans="1:7" ht="12.75">
      <c r="A104" s="21"/>
      <c r="B104" s="117"/>
      <c r="C104" s="30" t="s">
        <v>271</v>
      </c>
      <c r="D104" s="18"/>
      <c r="E104" s="118"/>
      <c r="F104" s="18"/>
      <c r="G104" s="119"/>
    </row>
    <row r="105" spans="1:7" ht="9" customHeight="1">
      <c r="A105" s="21"/>
      <c r="B105" s="120"/>
      <c r="C105" s="21"/>
      <c r="D105" s="23"/>
      <c r="E105" s="121"/>
      <c r="F105" s="23"/>
      <c r="G105" s="122"/>
    </row>
    <row r="106" spans="1:7" ht="12.75">
      <c r="A106" s="21"/>
      <c r="B106" s="123"/>
      <c r="C106" s="124"/>
      <c r="D106" s="125"/>
      <c r="E106" s="125"/>
      <c r="F106" s="126"/>
      <c r="G106" s="127"/>
    </row>
    <row r="107" spans="1:7" ht="13.5" thickBot="1">
      <c r="A107" s="21"/>
      <c r="B107" s="128" t="s">
        <v>156</v>
      </c>
      <c r="C107" s="129"/>
      <c r="D107" s="129"/>
      <c r="E107" s="129"/>
      <c r="F107" s="129"/>
      <c r="G107" s="130"/>
    </row>
    <row r="108" spans="1:7" ht="13.5" thickTop="1">
      <c r="A108" s="21"/>
      <c r="B108" s="131"/>
      <c r="C108" s="18"/>
      <c r="D108" s="18"/>
      <c r="E108" s="18"/>
      <c r="F108" s="18"/>
      <c r="G108" s="132"/>
    </row>
    <row r="109" spans="1:7" ht="13.5" thickBot="1">
      <c r="A109" s="21"/>
      <c r="B109" s="131"/>
      <c r="C109" s="18"/>
      <c r="D109" s="18"/>
      <c r="E109" s="18"/>
      <c r="F109" s="18"/>
      <c r="G109" s="133"/>
    </row>
    <row r="110" spans="1:7" ht="15" thickBot="1">
      <c r="A110" s="21"/>
      <c r="B110" s="131"/>
      <c r="C110" s="18"/>
      <c r="D110" s="134" t="s">
        <v>157</v>
      </c>
      <c r="E110" s="18"/>
      <c r="F110" s="18"/>
      <c r="G110" s="135">
        <f>G65-G101</f>
        <v>0</v>
      </c>
    </row>
    <row r="111" spans="1:7" ht="12.75">
      <c r="A111" s="21"/>
      <c r="B111" s="131"/>
      <c r="C111" s="18"/>
      <c r="D111" s="136"/>
      <c r="E111" s="18"/>
      <c r="F111" s="18"/>
      <c r="G111" s="137"/>
    </row>
    <row r="112" spans="1:7" ht="12.75">
      <c r="A112" s="21"/>
      <c r="B112" s="131"/>
      <c r="C112" s="18"/>
      <c r="D112" s="136"/>
      <c r="E112" s="18"/>
      <c r="F112" s="118"/>
      <c r="G112" s="137"/>
    </row>
    <row r="113" spans="1:7" ht="13.5" thickBot="1">
      <c r="A113" s="21"/>
      <c r="B113" s="131"/>
      <c r="C113" s="18"/>
      <c r="D113" s="136"/>
      <c r="E113" s="18"/>
      <c r="F113" s="118"/>
      <c r="G113" s="137" t="s">
        <v>471</v>
      </c>
    </row>
    <row r="114" spans="1:7" ht="15" thickBot="1">
      <c r="A114" s="105"/>
      <c r="B114" s="131"/>
      <c r="C114" s="18"/>
      <c r="D114" s="134" t="s">
        <v>160</v>
      </c>
      <c r="E114" s="18"/>
      <c r="F114" s="304"/>
      <c r="G114" s="283"/>
    </row>
    <row r="115" spans="1:7" ht="13.5" thickBot="1">
      <c r="A115" s="21"/>
      <c r="B115" s="131"/>
      <c r="C115" s="18"/>
      <c r="D115" s="136"/>
      <c r="E115" s="18"/>
      <c r="F115" s="23"/>
      <c r="G115" s="140"/>
    </row>
    <row r="116" spans="1:7" ht="15.75" thickBot="1">
      <c r="A116" s="21"/>
      <c r="B116" s="131"/>
      <c r="C116" s="18"/>
      <c r="D116" s="141" t="s">
        <v>161</v>
      </c>
      <c r="E116" s="18"/>
      <c r="F116" s="305"/>
      <c r="G116" s="303">
        <f>IF(G114=0,0,G110/G114)</f>
        <v>0</v>
      </c>
    </row>
    <row r="117" spans="1:7" ht="15">
      <c r="A117" s="21"/>
      <c r="B117" s="131"/>
      <c r="C117" s="18"/>
      <c r="D117" s="136"/>
      <c r="E117" s="18"/>
      <c r="F117" s="18"/>
      <c r="G117" s="144"/>
    </row>
    <row r="118" spans="1:7" ht="13.5" thickBot="1">
      <c r="A118" s="21"/>
      <c r="B118" s="128"/>
      <c r="C118" s="129"/>
      <c r="D118" s="145"/>
      <c r="E118" s="129"/>
      <c r="F118" s="129"/>
      <c r="G118" s="146"/>
    </row>
    <row r="119" spans="1:7" ht="13.5" thickTop="1">
      <c r="A119" s="163"/>
      <c r="B119" s="148"/>
      <c r="C119" s="149"/>
      <c r="D119" s="149"/>
      <c r="E119" s="149"/>
      <c r="F119" s="149"/>
      <c r="G119" s="150"/>
    </row>
    <row r="120" spans="1:7" ht="12.75">
      <c r="A120" s="166"/>
      <c r="B120" s="148"/>
      <c r="C120" s="151" t="s">
        <v>162</v>
      </c>
      <c r="D120" s="149"/>
      <c r="E120" s="149"/>
      <c r="F120" s="149"/>
      <c r="G120" s="152"/>
    </row>
    <row r="121" spans="1:7" ht="12.75">
      <c r="A121" s="166"/>
      <c r="B121" s="153"/>
      <c r="C121" s="154"/>
      <c r="D121" s="154"/>
      <c r="E121" s="154"/>
      <c r="F121" s="154"/>
      <c r="G121" s="155"/>
    </row>
    <row r="122" spans="1:7" ht="12.75">
      <c r="A122" s="166"/>
      <c r="B122" s="156"/>
      <c r="C122" s="157"/>
      <c r="D122" s="157"/>
      <c r="E122" s="157"/>
      <c r="F122" s="157"/>
      <c r="G122" s="158"/>
    </row>
    <row r="123" spans="1:7" ht="12.75">
      <c r="A123" s="166"/>
      <c r="B123" s="156"/>
      <c r="C123" s="157"/>
      <c r="D123" s="157"/>
      <c r="E123" s="157"/>
      <c r="F123" s="157"/>
      <c r="G123" s="158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3.5" thickBot="1">
      <c r="A126" s="166"/>
      <c r="B126" s="160"/>
      <c r="C126" s="161"/>
      <c r="D126" s="161"/>
      <c r="E126" s="161"/>
      <c r="F126" s="161"/>
      <c r="G126" s="162"/>
    </row>
    <row r="127" spans="1:7" ht="13.5" thickTop="1">
      <c r="A127" s="166"/>
      <c r="B127" s="164"/>
      <c r="C127" s="164"/>
      <c r="D127" s="164"/>
      <c r="E127" s="164"/>
      <c r="F127" s="164"/>
      <c r="G127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5:F65"/>
    <mergeCell ref="B73:G73"/>
    <mergeCell ref="B75:F76"/>
    <mergeCell ref="G75:G7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0" max="7" man="1"/>
  </row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1"/>
  <sheetViews>
    <sheetView showGridLines="0" workbookViewId="0" topLeftCell="A1">
      <pane ySplit="6" topLeftCell="BM7" activePane="bottomLeft" state="frozen"/>
      <selection pane="topLeft" activeCell="A7" sqref="A7"/>
      <selection pane="bottomLeft" activeCell="I108" sqref="I108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311</v>
      </c>
      <c r="C1" s="13" t="s">
        <v>214</v>
      </c>
      <c r="D1" s="18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9364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16"/>
      <c r="B10" s="29" t="s">
        <v>75</v>
      </c>
      <c r="C10" s="34" t="s">
        <v>76</v>
      </c>
      <c r="D10" s="18"/>
      <c r="E10" s="18"/>
      <c r="F10" s="31"/>
      <c r="G10" s="32"/>
    </row>
    <row r="11" spans="1:7" ht="4.5" customHeight="1">
      <c r="A11" s="16"/>
      <c r="B11" s="35"/>
      <c r="C11" s="36"/>
      <c r="D11" s="14"/>
      <c r="E11" s="14"/>
      <c r="F11" s="14"/>
      <c r="G11" s="37"/>
    </row>
    <row r="12" spans="1:7" ht="12.75">
      <c r="A12" s="16"/>
      <c r="B12" s="38">
        <v>621</v>
      </c>
      <c r="C12" s="30" t="s">
        <v>77</v>
      </c>
      <c r="D12" s="18"/>
      <c r="E12" s="18"/>
      <c r="F12" s="31"/>
      <c r="G12" s="32"/>
    </row>
    <row r="13" spans="1:7" ht="9" customHeight="1">
      <c r="A13" s="21"/>
      <c r="B13" s="39"/>
      <c r="C13" s="40"/>
      <c r="D13" s="23"/>
      <c r="E13" s="23"/>
      <c r="F13" s="23"/>
      <c r="G13" s="41"/>
    </row>
    <row r="14" spans="1:7" ht="12.75">
      <c r="A14" s="16"/>
      <c r="B14" s="42"/>
      <c r="C14" s="43"/>
      <c r="D14" s="44"/>
      <c r="E14" s="44"/>
      <c r="F14" s="45" t="s">
        <v>78</v>
      </c>
      <c r="G14" s="46">
        <f>SUM(G9:G12)</f>
        <v>0</v>
      </c>
    </row>
    <row r="15" spans="1:7" ht="12.75">
      <c r="A15" s="21"/>
      <c r="B15" s="22"/>
      <c r="C15" s="23"/>
      <c r="D15" s="23"/>
      <c r="E15" s="23"/>
      <c r="F15" s="23"/>
      <c r="G15" s="47"/>
    </row>
    <row r="16" spans="1:7" ht="12.75">
      <c r="A16" s="16"/>
      <c r="B16" s="48" t="s">
        <v>79</v>
      </c>
      <c r="C16" s="49"/>
      <c r="D16" s="49"/>
      <c r="E16" s="49"/>
      <c r="F16" s="49"/>
      <c r="G16" s="50"/>
    </row>
    <row r="17" spans="1:7" ht="12.75">
      <c r="A17" s="16"/>
      <c r="B17" s="38">
        <v>6011</v>
      </c>
      <c r="C17" s="30" t="s">
        <v>256</v>
      </c>
      <c r="D17" s="18"/>
      <c r="E17" s="18"/>
      <c r="F17" s="18"/>
      <c r="G17" s="32"/>
    </row>
    <row r="18" spans="1:7" ht="4.5" customHeight="1">
      <c r="A18" s="342"/>
      <c r="B18" s="329"/>
      <c r="C18" s="14"/>
      <c r="D18" s="14"/>
      <c r="E18" s="14"/>
      <c r="F18" s="14"/>
      <c r="G18" s="37"/>
    </row>
    <row r="19" spans="1:7" ht="12.75">
      <c r="A19" s="16"/>
      <c r="B19" s="38">
        <v>6021</v>
      </c>
      <c r="C19" s="30" t="s">
        <v>270</v>
      </c>
      <c r="D19" s="18"/>
      <c r="E19" s="18"/>
      <c r="F19" s="52"/>
      <c r="G19" s="32"/>
    </row>
    <row r="20" spans="1:7" ht="12.75">
      <c r="A20" s="16"/>
      <c r="B20" s="38">
        <v>60221</v>
      </c>
      <c r="C20" s="30" t="s">
        <v>257</v>
      </c>
      <c r="D20" s="18"/>
      <c r="E20" s="18"/>
      <c r="F20" s="52"/>
      <c r="G20" s="32"/>
    </row>
    <row r="21" spans="1:7" ht="12.75">
      <c r="A21" s="16"/>
      <c r="B21" s="38">
        <v>60222</v>
      </c>
      <c r="C21" s="30" t="s">
        <v>258</v>
      </c>
      <c r="D21" s="18"/>
      <c r="E21" s="18"/>
      <c r="F21" s="52"/>
      <c r="G21" s="32"/>
    </row>
    <row r="22" spans="1:7" ht="12.75">
      <c r="A22" s="16"/>
      <c r="B22" s="38">
        <v>60223</v>
      </c>
      <c r="C22" s="30" t="s">
        <v>259</v>
      </c>
      <c r="D22" s="18"/>
      <c r="E22" s="18"/>
      <c r="F22" s="52"/>
      <c r="G22" s="32"/>
    </row>
    <row r="23" spans="1:7" ht="12.75">
      <c r="A23" s="16"/>
      <c r="B23" s="38">
        <v>60227</v>
      </c>
      <c r="C23" s="30" t="s">
        <v>260</v>
      </c>
      <c r="D23" s="18"/>
      <c r="E23" s="18"/>
      <c r="F23" s="52"/>
      <c r="G23" s="32"/>
    </row>
    <row r="24" spans="1:7" ht="12.75">
      <c r="A24" s="16"/>
      <c r="B24" s="38">
        <v>60228</v>
      </c>
      <c r="C24" s="30" t="s">
        <v>261</v>
      </c>
      <c r="D24" s="18"/>
      <c r="E24" s="18"/>
      <c r="F24" s="52"/>
      <c r="G24" s="32"/>
    </row>
    <row r="25" spans="1:7" ht="4.5" customHeight="1">
      <c r="A25" s="16"/>
      <c r="B25" s="35"/>
      <c r="C25" s="36"/>
      <c r="D25" s="14"/>
      <c r="E25" s="14"/>
      <c r="F25" s="330"/>
      <c r="G25" s="63"/>
    </row>
    <row r="26" spans="1:7" ht="12.75">
      <c r="A26" s="16"/>
      <c r="B26" s="38">
        <v>6066</v>
      </c>
      <c r="C26" s="30" t="s">
        <v>269</v>
      </c>
      <c r="D26" s="18"/>
      <c r="E26" s="18"/>
      <c r="F26" s="31"/>
      <c r="G26" s="32"/>
    </row>
    <row r="27" spans="1:7" ht="4.5" customHeight="1">
      <c r="A27" s="16"/>
      <c r="B27" s="35"/>
      <c r="C27" s="36"/>
      <c r="D27" s="14"/>
      <c r="E27" s="14"/>
      <c r="F27" s="330"/>
      <c r="G27" s="63"/>
    </row>
    <row r="28" spans="1:7" ht="12.75">
      <c r="A28" s="16"/>
      <c r="B28" s="38">
        <v>6071</v>
      </c>
      <c r="C28" s="30" t="s">
        <v>268</v>
      </c>
      <c r="D28" s="18"/>
      <c r="E28" s="18"/>
      <c r="F28" s="31"/>
      <c r="G28" s="32"/>
    </row>
    <row r="29" spans="1:7" ht="4.5" customHeight="1">
      <c r="A29" s="16"/>
      <c r="B29" s="35"/>
      <c r="C29" s="36"/>
      <c r="D29" s="14"/>
      <c r="E29" s="14"/>
      <c r="F29" s="14"/>
      <c r="G29" s="63"/>
    </row>
    <row r="30" spans="1:7" ht="12.75">
      <c r="A30" s="339"/>
      <c r="B30" s="38">
        <v>61118</v>
      </c>
      <c r="C30" s="30" t="s">
        <v>462</v>
      </c>
      <c r="D30" s="18"/>
      <c r="E30" s="18"/>
      <c r="F30" s="31"/>
      <c r="G30" s="32"/>
    </row>
    <row r="31" spans="1:7" ht="4.5" customHeight="1">
      <c r="A31" s="16"/>
      <c r="B31" s="35"/>
      <c r="C31" s="36"/>
      <c r="D31" s="14"/>
      <c r="E31" s="14"/>
      <c r="F31" s="14"/>
      <c r="G31" s="63"/>
    </row>
    <row r="32" spans="1:7" ht="12.75">
      <c r="A32" s="16"/>
      <c r="B32" s="38">
        <v>613151</v>
      </c>
      <c r="C32" s="58" t="s">
        <v>222</v>
      </c>
      <c r="D32" s="18"/>
      <c r="E32" s="18"/>
      <c r="F32" s="31"/>
      <c r="G32" s="32"/>
    </row>
    <row r="33" spans="1:7" ht="12.75">
      <c r="A33" s="16"/>
      <c r="B33" s="38">
        <v>613152</v>
      </c>
      <c r="C33" s="58" t="s">
        <v>223</v>
      </c>
      <c r="D33" s="18"/>
      <c r="E33" s="18"/>
      <c r="F33" s="31"/>
      <c r="G33" s="32"/>
    </row>
    <row r="34" spans="1:7" ht="12.75">
      <c r="A34" s="16"/>
      <c r="B34" s="38">
        <v>613158</v>
      </c>
      <c r="C34" s="58" t="s">
        <v>224</v>
      </c>
      <c r="D34" s="18"/>
      <c r="E34" s="18"/>
      <c r="F34" s="31"/>
      <c r="G34" s="32"/>
    </row>
    <row r="35" spans="1:7" ht="4.5" customHeight="1">
      <c r="A35" s="16"/>
      <c r="B35" s="35"/>
      <c r="C35" s="36"/>
      <c r="D35" s="14"/>
      <c r="E35" s="14"/>
      <c r="F35" s="14"/>
      <c r="G35" s="63"/>
    </row>
    <row r="36" spans="1:7" ht="12.75">
      <c r="A36" s="16"/>
      <c r="B36" s="38">
        <v>615151</v>
      </c>
      <c r="C36" s="58" t="s">
        <v>312</v>
      </c>
      <c r="D36" s="18"/>
      <c r="E36" s="18"/>
      <c r="F36" s="31"/>
      <c r="G36" s="32"/>
    </row>
    <row r="37" spans="1:7" ht="12.75">
      <c r="A37" s="16"/>
      <c r="B37" s="38">
        <v>615162</v>
      </c>
      <c r="C37" s="58" t="s">
        <v>275</v>
      </c>
      <c r="D37" s="18"/>
      <c r="E37" s="18"/>
      <c r="F37" s="31"/>
      <c r="G37" s="32"/>
    </row>
    <row r="38" spans="1:7" ht="12.75">
      <c r="A38" s="16"/>
      <c r="B38" s="38">
        <v>615168</v>
      </c>
      <c r="C38" s="58" t="s">
        <v>274</v>
      </c>
      <c r="D38" s="18"/>
      <c r="E38" s="18"/>
      <c r="F38" s="31"/>
      <c r="G38" s="32"/>
    </row>
    <row r="39" spans="1:7" ht="9" customHeight="1">
      <c r="A39" s="16"/>
      <c r="B39" s="65"/>
      <c r="C39" s="106"/>
      <c r="D39" s="23"/>
      <c r="E39" s="23"/>
      <c r="F39" s="23"/>
      <c r="G39" s="66"/>
    </row>
    <row r="40" spans="1:7" ht="12.75">
      <c r="A40" s="16"/>
      <c r="B40" s="53"/>
      <c r="C40" s="54"/>
      <c r="D40" s="55"/>
      <c r="E40" s="55"/>
      <c r="F40" s="56" t="s">
        <v>292</v>
      </c>
      <c r="G40" s="297">
        <f>SUM(G17:G38)</f>
        <v>0</v>
      </c>
    </row>
    <row r="41" spans="1:7" ht="12.75">
      <c r="A41" s="16"/>
      <c r="B41" s="38"/>
      <c r="C41" s="58"/>
      <c r="D41" s="18"/>
      <c r="E41" s="18"/>
      <c r="F41" s="18"/>
      <c r="G41" s="72"/>
    </row>
    <row r="42" spans="1:7" ht="12.75">
      <c r="A42" s="16"/>
      <c r="B42" s="59" t="s">
        <v>81</v>
      </c>
      <c r="C42" s="60"/>
      <c r="D42" s="61"/>
      <c r="E42" s="61"/>
      <c r="F42" s="61"/>
      <c r="G42" s="62"/>
    </row>
    <row r="43" spans="1:7" ht="12.75">
      <c r="A43" s="16"/>
      <c r="B43" s="38">
        <v>60263</v>
      </c>
      <c r="C43" s="30" t="s">
        <v>273</v>
      </c>
      <c r="D43" s="18"/>
      <c r="E43" s="18"/>
      <c r="F43" s="31"/>
      <c r="G43" s="32"/>
    </row>
    <row r="44" spans="1:7" ht="12.75">
      <c r="A44" s="173"/>
      <c r="B44" s="192">
        <v>602661</v>
      </c>
      <c r="C44" s="184" t="s">
        <v>468</v>
      </c>
      <c r="D44" s="149"/>
      <c r="E44" s="149"/>
      <c r="F44" s="149"/>
      <c r="G44" s="32"/>
    </row>
    <row r="45" spans="1:7" ht="12.75">
      <c r="A45" s="16"/>
      <c r="B45" s="38">
        <v>602664</v>
      </c>
      <c r="C45" s="30" t="s">
        <v>262</v>
      </c>
      <c r="D45" s="18"/>
      <c r="E45" s="18"/>
      <c r="F45" s="31"/>
      <c r="G45" s="32"/>
    </row>
    <row r="46" spans="1:7" ht="4.5" customHeight="1">
      <c r="A46" s="16"/>
      <c r="B46" s="35"/>
      <c r="C46" s="36"/>
      <c r="D46" s="14"/>
      <c r="E46" s="14"/>
      <c r="F46" s="14"/>
      <c r="G46" s="63"/>
    </row>
    <row r="47" spans="1:7" ht="12.75">
      <c r="A47" s="16"/>
      <c r="B47" s="38">
        <v>60623</v>
      </c>
      <c r="C47" s="30" t="s">
        <v>241</v>
      </c>
      <c r="D47" s="18"/>
      <c r="E47" s="18"/>
      <c r="F47" s="31"/>
      <c r="G47" s="32"/>
    </row>
    <row r="48" spans="1:7" s="2" customFormat="1" ht="12.75">
      <c r="A48" s="16"/>
      <c r="B48" s="38">
        <v>606261</v>
      </c>
      <c r="C48" s="30" t="s">
        <v>466</v>
      </c>
      <c r="D48" s="18"/>
      <c r="E48" s="18"/>
      <c r="F48" s="18"/>
      <c r="G48" s="64"/>
    </row>
    <row r="49" spans="1:7" ht="4.5" customHeight="1">
      <c r="A49" s="16"/>
      <c r="B49" s="35"/>
      <c r="C49" s="36"/>
      <c r="D49" s="14"/>
      <c r="E49" s="14"/>
      <c r="F49" s="14"/>
      <c r="G49" s="63"/>
    </row>
    <row r="50" spans="1:7" ht="12.75">
      <c r="A50" s="16"/>
      <c r="B50" s="38">
        <v>61221</v>
      </c>
      <c r="C50" s="30" t="s">
        <v>201</v>
      </c>
      <c r="D50" s="18"/>
      <c r="E50" s="18"/>
      <c r="F50" s="31"/>
      <c r="G50" s="32"/>
    </row>
    <row r="51" spans="1:7" ht="12.75">
      <c r="A51" s="16"/>
      <c r="B51" s="38">
        <v>61222</v>
      </c>
      <c r="C51" s="30" t="s">
        <v>202</v>
      </c>
      <c r="D51" s="18"/>
      <c r="E51" s="18"/>
      <c r="F51" s="31"/>
      <c r="G51" s="32"/>
    </row>
    <row r="52" spans="1:7" ht="12.75">
      <c r="A52" s="16"/>
      <c r="B52" s="38">
        <v>61223</v>
      </c>
      <c r="C52" s="30" t="s">
        <v>203</v>
      </c>
      <c r="D52" s="18"/>
      <c r="E52" s="18"/>
      <c r="F52" s="31"/>
      <c r="G52" s="32"/>
    </row>
    <row r="53" spans="1:7" ht="12.75">
      <c r="A53" s="16"/>
      <c r="B53" s="38">
        <v>61231</v>
      </c>
      <c r="C53" s="30" t="s">
        <v>94</v>
      </c>
      <c r="D53" s="18"/>
      <c r="E53" s="18"/>
      <c r="F53" s="31"/>
      <c r="G53" s="32"/>
    </row>
    <row r="54" spans="1:7" ht="4.5" customHeight="1">
      <c r="A54" s="16"/>
      <c r="B54" s="35"/>
      <c r="C54" s="36"/>
      <c r="D54" s="14"/>
      <c r="E54" s="14"/>
      <c r="F54" s="14"/>
      <c r="G54" s="63"/>
    </row>
    <row r="55" spans="1:7" ht="12.75">
      <c r="A55" s="16"/>
      <c r="B55" s="38">
        <v>6286</v>
      </c>
      <c r="C55" s="30" t="s">
        <v>113</v>
      </c>
      <c r="D55" s="18"/>
      <c r="E55" s="18"/>
      <c r="F55" s="18"/>
      <c r="G55" s="64"/>
    </row>
    <row r="56" spans="1:7" ht="4.5" customHeight="1">
      <c r="A56" s="16"/>
      <c r="B56" s="35"/>
      <c r="C56" s="36"/>
      <c r="D56" s="14"/>
      <c r="E56" s="14"/>
      <c r="F56" s="14"/>
      <c r="G56" s="63"/>
    </row>
    <row r="57" spans="1:7" ht="12.75">
      <c r="A57" s="16"/>
      <c r="B57" s="38">
        <v>6523</v>
      </c>
      <c r="C57" s="30" t="s">
        <v>115</v>
      </c>
      <c r="D57" s="18"/>
      <c r="E57" s="18"/>
      <c r="F57" s="31"/>
      <c r="G57" s="32"/>
    </row>
    <row r="58" spans="1:7" ht="9" customHeight="1">
      <c r="A58" s="16"/>
      <c r="B58" s="65"/>
      <c r="C58" s="21"/>
      <c r="D58" s="23"/>
      <c r="E58" s="23"/>
      <c r="F58" s="23"/>
      <c r="G58" s="66"/>
    </row>
    <row r="59" spans="1:7" ht="12.75">
      <c r="A59" s="16"/>
      <c r="B59" s="67"/>
      <c r="C59" s="68"/>
      <c r="D59" s="69"/>
      <c r="E59" s="69"/>
      <c r="F59" s="70" t="s">
        <v>121</v>
      </c>
      <c r="G59" s="71">
        <f>SUM(G43:G57)</f>
        <v>0</v>
      </c>
    </row>
    <row r="60" spans="1:7" ht="12.75">
      <c r="A60" s="16"/>
      <c r="B60" s="38"/>
      <c r="C60" s="30"/>
      <c r="D60" s="18"/>
      <c r="E60" s="18"/>
      <c r="F60" s="18"/>
      <c r="G60" s="72"/>
    </row>
    <row r="61" spans="1:7" ht="12.75">
      <c r="A61" s="21"/>
      <c r="B61" s="73" t="s">
        <v>122</v>
      </c>
      <c r="C61" s="74"/>
      <c r="D61" s="75"/>
      <c r="E61" s="75"/>
      <c r="F61" s="75"/>
      <c r="G61" s="76"/>
    </row>
    <row r="62" spans="1:7" ht="12.75">
      <c r="A62" s="16"/>
      <c r="B62" s="38">
        <v>6722</v>
      </c>
      <c r="C62" s="331" t="s">
        <v>263</v>
      </c>
      <c r="D62" s="18"/>
      <c r="E62" s="18"/>
      <c r="F62" s="31"/>
      <c r="G62" s="32"/>
    </row>
    <row r="63" spans="1:7" ht="4.5" customHeight="1">
      <c r="A63" s="343"/>
      <c r="B63" s="35"/>
      <c r="C63" s="36"/>
      <c r="D63" s="36"/>
      <c r="E63" s="36"/>
      <c r="F63" s="36"/>
      <c r="G63" s="63"/>
    </row>
    <row r="64" spans="1:7" ht="12.75">
      <c r="A64" s="16"/>
      <c r="B64" s="38">
        <v>6811251</v>
      </c>
      <c r="C64" s="30" t="s">
        <v>264</v>
      </c>
      <c r="D64" s="18"/>
      <c r="E64" s="18"/>
      <c r="F64" s="31"/>
      <c r="G64" s="32"/>
    </row>
    <row r="65" spans="1:7" ht="9" customHeight="1">
      <c r="A65" s="92"/>
      <c r="B65" s="65"/>
      <c r="C65" s="21"/>
      <c r="D65" s="23"/>
      <c r="E65" s="23"/>
      <c r="F65" s="23"/>
      <c r="G65" s="66"/>
    </row>
    <row r="66" spans="1:7" ht="12.75">
      <c r="A66" s="92"/>
      <c r="B66" s="77"/>
      <c r="C66" s="78"/>
      <c r="D66" s="79"/>
      <c r="E66" s="79"/>
      <c r="F66" s="80" t="s">
        <v>127</v>
      </c>
      <c r="G66" s="81">
        <f>SUM(G62:G64)</f>
        <v>0</v>
      </c>
    </row>
    <row r="67" spans="1:7" ht="13.5" thickBot="1">
      <c r="A67" s="92"/>
      <c r="B67" s="82"/>
      <c r="C67" s="34"/>
      <c r="D67" s="83"/>
      <c r="E67" s="18"/>
      <c r="F67" s="18"/>
      <c r="G67" s="72"/>
    </row>
    <row r="68" spans="1:7" ht="16.5" thickBot="1" thickTop="1">
      <c r="A68" s="92"/>
      <c r="B68" s="431" t="s">
        <v>128</v>
      </c>
      <c r="C68" s="432"/>
      <c r="D68" s="432"/>
      <c r="E68" s="432"/>
      <c r="F68" s="433"/>
      <c r="G68" s="84">
        <f>G14+G40+G59+G66</f>
        <v>0</v>
      </c>
    </row>
    <row r="69" spans="1:7" ht="13.5" thickTop="1">
      <c r="A69" s="21"/>
      <c r="B69" s="85"/>
      <c r="C69" s="85"/>
      <c r="D69" s="85"/>
      <c r="E69" s="85"/>
      <c r="F69" s="85"/>
      <c r="G69" s="85"/>
    </row>
    <row r="70" spans="1:7" ht="12.75">
      <c r="A70" s="16"/>
      <c r="B70" s="86"/>
      <c r="C70" s="86"/>
      <c r="D70" s="86"/>
      <c r="E70" s="86"/>
      <c r="F70" s="86"/>
      <c r="G70" s="86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16"/>
      <c r="B72" s="86"/>
      <c r="C72" s="86"/>
      <c r="D72" s="86"/>
      <c r="E72" s="86"/>
      <c r="F72" s="310"/>
      <c r="G72" s="23"/>
    </row>
    <row r="73" spans="1:7" ht="12.75">
      <c r="A73" s="16"/>
      <c r="B73" s="85"/>
      <c r="C73" s="85"/>
      <c r="D73" s="85"/>
      <c r="E73" s="85"/>
      <c r="F73" s="85"/>
      <c r="G73" s="85"/>
    </row>
    <row r="74" spans="1:7" ht="12.75">
      <c r="A74" s="40"/>
      <c r="B74" s="308" t="s">
        <v>214</v>
      </c>
      <c r="C74" s="87"/>
      <c r="D74" s="85"/>
      <c r="E74" s="89"/>
      <c r="F74" s="89"/>
      <c r="G74" s="85"/>
    </row>
    <row r="75" spans="1:7" ht="3.75" customHeight="1">
      <c r="A75" s="16"/>
      <c r="B75" s="90"/>
      <c r="C75" s="91"/>
      <c r="D75" s="85"/>
      <c r="E75" s="89"/>
      <c r="F75" s="89"/>
      <c r="G75" s="85"/>
    </row>
    <row r="76" spans="1:7" ht="15.75" thickBot="1">
      <c r="A76" s="21"/>
      <c r="B76" s="414" t="s">
        <v>130</v>
      </c>
      <c r="C76" s="415"/>
      <c r="D76" s="415"/>
      <c r="E76" s="415"/>
      <c r="F76" s="415"/>
      <c r="G76" s="416"/>
    </row>
    <row r="77" spans="1:7" ht="3.75" customHeight="1" thickBot="1">
      <c r="A77" s="21"/>
      <c r="B77" s="18"/>
      <c r="C77" s="18"/>
      <c r="D77" s="18"/>
      <c r="E77" s="18"/>
      <c r="F77" s="18"/>
      <c r="G77" s="18"/>
    </row>
    <row r="78" spans="1:7" ht="13.5" thickTop="1">
      <c r="A78" s="105"/>
      <c r="B78" s="417" t="s">
        <v>131</v>
      </c>
      <c r="C78" s="418"/>
      <c r="D78" s="418"/>
      <c r="E78" s="418"/>
      <c r="F78" s="419"/>
      <c r="G78" s="423" t="s">
        <v>69</v>
      </c>
    </row>
    <row r="79" spans="1:7" ht="12.75">
      <c r="A79" s="21"/>
      <c r="B79" s="420"/>
      <c r="C79" s="421"/>
      <c r="D79" s="421"/>
      <c r="E79" s="421"/>
      <c r="F79" s="422"/>
      <c r="G79" s="424"/>
    </row>
    <row r="80" spans="1:7" ht="12.75">
      <c r="A80" s="21"/>
      <c r="B80" s="93"/>
      <c r="C80" s="94"/>
      <c r="D80" s="94"/>
      <c r="E80" s="94"/>
      <c r="F80" s="94"/>
      <c r="G80" s="95"/>
    </row>
    <row r="81" spans="1:7" ht="12.75">
      <c r="A81" s="16"/>
      <c r="B81" s="96" t="s">
        <v>132</v>
      </c>
      <c r="C81" s="97"/>
      <c r="D81" s="97"/>
      <c r="E81" s="97"/>
      <c r="F81" s="97"/>
      <c r="G81" s="98"/>
    </row>
    <row r="82" spans="1:7" ht="12.75">
      <c r="A82" s="21"/>
      <c r="B82" s="38">
        <v>609</v>
      </c>
      <c r="C82" s="58" t="s">
        <v>133</v>
      </c>
      <c r="D82" s="18"/>
      <c r="E82" s="18"/>
      <c r="F82" s="31"/>
      <c r="G82" s="99"/>
    </row>
    <row r="83" spans="1:7" ht="12.75">
      <c r="A83" s="16"/>
      <c r="B83" s="38">
        <v>619</v>
      </c>
      <c r="C83" s="58" t="s">
        <v>134</v>
      </c>
      <c r="D83" s="18"/>
      <c r="E83" s="18"/>
      <c r="F83" s="31"/>
      <c r="G83" s="99"/>
    </row>
    <row r="84" spans="1:7" ht="12.75">
      <c r="A84" s="16"/>
      <c r="B84" s="38">
        <v>629</v>
      </c>
      <c r="C84" s="58" t="s">
        <v>135</v>
      </c>
      <c r="D84" s="18"/>
      <c r="E84" s="18"/>
      <c r="F84" s="31"/>
      <c r="G84" s="99"/>
    </row>
    <row r="85" spans="1:7" ht="4.5" customHeight="1">
      <c r="A85" s="16"/>
      <c r="B85" s="35"/>
      <c r="C85" s="100"/>
      <c r="D85" s="14"/>
      <c r="E85" s="14"/>
      <c r="F85" s="14"/>
      <c r="G85" s="101"/>
    </row>
    <row r="86" spans="1:7" ht="12.75">
      <c r="A86" s="16"/>
      <c r="B86" s="38">
        <v>6319</v>
      </c>
      <c r="C86" s="58" t="s">
        <v>136</v>
      </c>
      <c r="D86" s="18"/>
      <c r="E86" s="18"/>
      <c r="F86" s="31"/>
      <c r="G86" s="99"/>
    </row>
    <row r="87" spans="1:7" ht="12.75">
      <c r="A87" s="16"/>
      <c r="B87" s="38">
        <v>6339</v>
      </c>
      <c r="C87" s="58" t="s">
        <v>137</v>
      </c>
      <c r="D87" s="18"/>
      <c r="E87" s="18"/>
      <c r="F87" s="31"/>
      <c r="G87" s="99"/>
    </row>
    <row r="88" spans="1:7" ht="12.75">
      <c r="A88" s="16"/>
      <c r="B88" s="38">
        <v>6419</v>
      </c>
      <c r="C88" s="58" t="s">
        <v>138</v>
      </c>
      <c r="D88" s="18"/>
      <c r="E88" s="18"/>
      <c r="F88" s="31"/>
      <c r="G88" s="99"/>
    </row>
    <row r="89" spans="1:7" ht="12.75">
      <c r="A89" s="16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16"/>
      <c r="B90" s="38">
        <v>64719</v>
      </c>
      <c r="C90" s="58" t="s">
        <v>142</v>
      </c>
      <c r="D90" s="18"/>
      <c r="E90" s="18"/>
      <c r="F90" s="31"/>
      <c r="G90" s="99"/>
    </row>
    <row r="91" spans="1:7" ht="12.75">
      <c r="A91" s="16"/>
      <c r="B91" s="38">
        <v>6489</v>
      </c>
      <c r="C91" s="58" t="s">
        <v>144</v>
      </c>
      <c r="D91" s="18"/>
      <c r="E91" s="18"/>
      <c r="F91" s="31"/>
      <c r="G91" s="99"/>
    </row>
    <row r="92" spans="1:7" ht="4.5" customHeight="1">
      <c r="A92" s="16"/>
      <c r="B92" s="35"/>
      <c r="C92" s="100"/>
      <c r="D92" s="14"/>
      <c r="E92" s="14"/>
      <c r="F92" s="14"/>
      <c r="G92" s="101"/>
    </row>
    <row r="93" spans="1:7" ht="12.75">
      <c r="A93" s="16"/>
      <c r="B93" s="38">
        <v>7474</v>
      </c>
      <c r="C93" s="58" t="s">
        <v>145</v>
      </c>
      <c r="D93" s="18"/>
      <c r="E93" s="18"/>
      <c r="F93" s="31"/>
      <c r="G93" s="99"/>
    </row>
    <row r="94" spans="1:7" ht="12.75">
      <c r="A94" s="16"/>
      <c r="B94" s="38">
        <v>7476</v>
      </c>
      <c r="C94" s="58" t="s">
        <v>146</v>
      </c>
      <c r="D94" s="18"/>
      <c r="E94" s="18"/>
      <c r="F94" s="31"/>
      <c r="G94" s="99"/>
    </row>
    <row r="95" spans="1:7" ht="12.75">
      <c r="A95" s="16"/>
      <c r="B95" s="38">
        <v>7484</v>
      </c>
      <c r="C95" s="58" t="s">
        <v>147</v>
      </c>
      <c r="D95" s="18"/>
      <c r="E95" s="18"/>
      <c r="F95" s="31"/>
      <c r="G95" s="99"/>
    </row>
    <row r="96" spans="1:7" ht="12.75">
      <c r="A96" s="16"/>
      <c r="B96" s="38">
        <v>7541</v>
      </c>
      <c r="C96" s="58" t="s">
        <v>148</v>
      </c>
      <c r="D96" s="18"/>
      <c r="E96" s="18"/>
      <c r="F96" s="31"/>
      <c r="G96" s="99"/>
    </row>
    <row r="97" spans="1:7" ht="12.75">
      <c r="A97" s="16"/>
      <c r="B97" s="38">
        <v>7548</v>
      </c>
      <c r="C97" s="58" t="s">
        <v>149</v>
      </c>
      <c r="D97" s="18"/>
      <c r="E97" s="18"/>
      <c r="F97" s="31"/>
      <c r="G97" s="99"/>
    </row>
    <row r="98" spans="1:7" ht="12.75">
      <c r="A98" s="16"/>
      <c r="B98" s="38">
        <v>758</v>
      </c>
      <c r="C98" s="58" t="s">
        <v>150</v>
      </c>
      <c r="D98" s="18"/>
      <c r="E98" s="18"/>
      <c r="F98" s="31"/>
      <c r="G98" s="99"/>
    </row>
    <row r="99" spans="1:7" ht="12.75">
      <c r="A99" s="16"/>
      <c r="B99" s="38">
        <v>772</v>
      </c>
      <c r="C99" s="58" t="s">
        <v>151</v>
      </c>
      <c r="D99" s="18"/>
      <c r="E99" s="18"/>
      <c r="F99" s="31"/>
      <c r="G99" s="99"/>
    </row>
    <row r="100" spans="1:7" ht="4.5" customHeight="1">
      <c r="A100" s="16"/>
      <c r="B100" s="35"/>
      <c r="C100" s="100"/>
      <c r="D100" s="14"/>
      <c r="E100" s="14"/>
      <c r="F100" s="14"/>
      <c r="G100" s="101"/>
    </row>
    <row r="101" spans="1:7" ht="12.75">
      <c r="A101" s="16"/>
      <c r="B101" s="38" t="s">
        <v>217</v>
      </c>
      <c r="C101" s="58" t="s">
        <v>218</v>
      </c>
      <c r="D101" s="18"/>
      <c r="E101" s="18"/>
      <c r="F101" s="18"/>
      <c r="G101" s="99"/>
    </row>
    <row r="102" spans="1:7" ht="12.75">
      <c r="A102" s="16"/>
      <c r="B102" s="38" t="s">
        <v>313</v>
      </c>
      <c r="C102" s="58"/>
      <c r="D102" s="18"/>
      <c r="E102" s="18"/>
      <c r="F102" s="18"/>
      <c r="G102" s="344"/>
    </row>
    <row r="103" spans="1:7" ht="12.75">
      <c r="A103" s="16"/>
      <c r="B103" s="38" t="s">
        <v>314</v>
      </c>
      <c r="C103" s="58"/>
      <c r="D103" s="18"/>
      <c r="E103" s="18"/>
      <c r="F103" s="18"/>
      <c r="G103" s="345"/>
    </row>
    <row r="104" spans="1:7" ht="9" customHeight="1">
      <c r="A104" s="16"/>
      <c r="B104" s="65"/>
      <c r="C104" s="106"/>
      <c r="D104" s="23"/>
      <c r="E104" s="23"/>
      <c r="F104" s="23"/>
      <c r="G104" s="327"/>
    </row>
    <row r="105" spans="1:7" ht="12.75">
      <c r="A105" s="21"/>
      <c r="B105" s="108"/>
      <c r="C105" s="109"/>
      <c r="D105" s="110"/>
      <c r="E105" s="110"/>
      <c r="F105" s="111" t="s">
        <v>152</v>
      </c>
      <c r="G105" s="112">
        <f>SUM(G82:G101)</f>
        <v>0</v>
      </c>
    </row>
    <row r="106" spans="1:7" ht="12.75">
      <c r="A106" s="16"/>
      <c r="B106" s="38"/>
      <c r="C106" s="58"/>
      <c r="D106" s="18"/>
      <c r="E106" s="18"/>
      <c r="F106" s="18"/>
      <c r="G106" s="113"/>
    </row>
    <row r="107" spans="1:7" ht="12.75">
      <c r="A107" s="21"/>
      <c r="B107" s="114" t="s">
        <v>153</v>
      </c>
      <c r="C107" s="115"/>
      <c r="D107" s="115"/>
      <c r="E107" s="115"/>
      <c r="F107" s="115"/>
      <c r="G107" s="116"/>
    </row>
    <row r="108" spans="1:7" ht="12.75">
      <c r="A108" s="21"/>
      <c r="B108" s="117"/>
      <c r="C108" s="30" t="s">
        <v>272</v>
      </c>
      <c r="D108" s="18"/>
      <c r="E108" s="118"/>
      <c r="F108" s="18"/>
      <c r="G108" s="119"/>
    </row>
    <row r="109" spans="1:7" ht="9" customHeight="1">
      <c r="A109" s="21"/>
      <c r="B109" s="120"/>
      <c r="C109" s="21"/>
      <c r="D109" s="23"/>
      <c r="E109" s="121"/>
      <c r="F109" s="23"/>
      <c r="G109" s="122"/>
    </row>
    <row r="110" spans="1:7" ht="12.75">
      <c r="A110" s="21"/>
      <c r="B110" s="123"/>
      <c r="C110" s="124"/>
      <c r="D110" s="125"/>
      <c r="E110" s="125"/>
      <c r="F110" s="126"/>
      <c r="G110" s="127"/>
    </row>
    <row r="111" spans="1:7" ht="13.5" thickBot="1">
      <c r="A111" s="21"/>
      <c r="B111" s="128" t="s">
        <v>156</v>
      </c>
      <c r="C111" s="129"/>
      <c r="D111" s="129"/>
      <c r="E111" s="129"/>
      <c r="F111" s="129"/>
      <c r="G111" s="130"/>
    </row>
    <row r="112" spans="1:7" ht="13.5" thickTop="1">
      <c r="A112" s="21"/>
      <c r="B112" s="131"/>
      <c r="C112" s="18"/>
      <c r="D112" s="18"/>
      <c r="E112" s="18"/>
      <c r="F112" s="18"/>
      <c r="G112" s="132"/>
    </row>
    <row r="113" spans="1:7" ht="13.5" thickBot="1">
      <c r="A113" s="21"/>
      <c r="B113" s="131"/>
      <c r="C113" s="18"/>
      <c r="D113" s="18"/>
      <c r="E113" s="18"/>
      <c r="F113" s="18"/>
      <c r="G113" s="133"/>
    </row>
    <row r="114" spans="1:7" ht="15" thickBot="1">
      <c r="A114" s="21"/>
      <c r="B114" s="131"/>
      <c r="C114" s="18"/>
      <c r="D114" s="134" t="s">
        <v>157</v>
      </c>
      <c r="E114" s="18"/>
      <c r="F114" s="18"/>
      <c r="G114" s="135">
        <f>G68-G105</f>
        <v>0</v>
      </c>
    </row>
    <row r="115" spans="1:7" ht="12.75">
      <c r="A115" s="21"/>
      <c r="B115" s="131"/>
      <c r="C115" s="18"/>
      <c r="D115" s="136"/>
      <c r="E115" s="18"/>
      <c r="F115" s="18"/>
      <c r="G115" s="137"/>
    </row>
    <row r="116" spans="1:7" ht="12.75">
      <c r="A116" s="21"/>
      <c r="B116" s="131"/>
      <c r="C116" s="18"/>
      <c r="D116" s="136"/>
      <c r="E116" s="18"/>
      <c r="F116" s="118" t="s">
        <v>284</v>
      </c>
      <c r="G116" s="137" t="s">
        <v>289</v>
      </c>
    </row>
    <row r="117" spans="1:7" ht="13.5" thickBot="1">
      <c r="A117" s="21"/>
      <c r="B117" s="131"/>
      <c r="C117" s="18"/>
      <c r="D117" s="136"/>
      <c r="E117" s="18"/>
      <c r="F117" s="118" t="s">
        <v>315</v>
      </c>
      <c r="G117" s="137" t="s">
        <v>290</v>
      </c>
    </row>
    <row r="118" spans="1:7" ht="15" thickBot="1">
      <c r="A118" s="105"/>
      <c r="B118" s="131"/>
      <c r="C118" s="18"/>
      <c r="D118" s="134" t="s">
        <v>160</v>
      </c>
      <c r="E118" s="18"/>
      <c r="F118" s="167"/>
      <c r="G118" s="139"/>
    </row>
    <row r="119" spans="1:7" ht="13.5" thickBot="1">
      <c r="A119" s="21"/>
      <c r="B119" s="131"/>
      <c r="C119" s="18"/>
      <c r="D119" s="136"/>
      <c r="E119" s="18"/>
      <c r="F119" s="23"/>
      <c r="G119" s="140"/>
    </row>
    <row r="120" spans="1:7" ht="15.75" thickBot="1">
      <c r="A120" s="21"/>
      <c r="B120" s="131"/>
      <c r="C120" s="18"/>
      <c r="D120" s="141" t="s">
        <v>161</v>
      </c>
      <c r="E120" s="18"/>
      <c r="F120" s="168">
        <f>IF(F118=0,0,G114/F118)</f>
        <v>0</v>
      </c>
      <c r="G120" s="143">
        <f>IF(G118=0,0,G114/G118)</f>
        <v>0</v>
      </c>
    </row>
    <row r="121" spans="1:7" ht="15">
      <c r="A121" s="21"/>
      <c r="B121" s="131"/>
      <c r="C121" s="18"/>
      <c r="D121" s="136"/>
      <c r="E121" s="18"/>
      <c r="F121" s="18"/>
      <c r="G121" s="144"/>
    </row>
    <row r="122" spans="1:7" ht="13.5" thickBot="1">
      <c r="A122" s="21"/>
      <c r="B122" s="128"/>
      <c r="C122" s="129"/>
      <c r="D122" s="145"/>
      <c r="E122" s="129"/>
      <c r="F122" s="129"/>
      <c r="G122" s="146"/>
    </row>
    <row r="123" spans="1:7" ht="13.5" thickTop="1">
      <c r="A123" s="163"/>
      <c r="B123" s="148"/>
      <c r="C123" s="149"/>
      <c r="D123" s="149"/>
      <c r="E123" s="149"/>
      <c r="F123" s="149"/>
      <c r="G123" s="150"/>
    </row>
    <row r="124" spans="1:7" ht="12.75">
      <c r="A124" s="166"/>
      <c r="B124" s="148"/>
      <c r="C124" s="151" t="s">
        <v>162</v>
      </c>
      <c r="D124" s="149"/>
      <c r="E124" s="149"/>
      <c r="F124" s="149"/>
      <c r="G124" s="152"/>
    </row>
    <row r="125" spans="1:7" ht="12.75">
      <c r="A125" s="166"/>
      <c r="B125" s="153"/>
      <c r="C125" s="154"/>
      <c r="D125" s="154"/>
      <c r="E125" s="154"/>
      <c r="F125" s="154"/>
      <c r="G125" s="155"/>
    </row>
    <row r="126" spans="1:7" ht="12.75">
      <c r="A126" s="166"/>
      <c r="B126" s="156"/>
      <c r="C126" s="157"/>
      <c r="D126" s="157"/>
      <c r="E126" s="157"/>
      <c r="F126" s="157"/>
      <c r="G126" s="158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2.75">
      <c r="A128" s="166"/>
      <c r="B128" s="156"/>
      <c r="C128" s="157"/>
      <c r="D128" s="157"/>
      <c r="E128" s="157"/>
      <c r="F128" s="157"/>
      <c r="G128" s="158"/>
    </row>
    <row r="129" spans="1:7" ht="12.75">
      <c r="A129" s="166"/>
      <c r="B129" s="156"/>
      <c r="C129" s="157"/>
      <c r="D129" s="157"/>
      <c r="E129" s="157"/>
      <c r="F129" s="157"/>
      <c r="G129" s="158"/>
    </row>
    <row r="130" spans="1:7" ht="13.5" thickBot="1">
      <c r="A130" s="166"/>
      <c r="B130" s="160"/>
      <c r="C130" s="161"/>
      <c r="D130" s="161"/>
      <c r="E130" s="161"/>
      <c r="F130" s="161"/>
      <c r="G130" s="162"/>
    </row>
    <row r="131" spans="1:7" ht="13.5" thickTop="1">
      <c r="A131" s="166"/>
      <c r="B131" s="164"/>
      <c r="C131" s="164"/>
      <c r="D131" s="164"/>
      <c r="E131" s="164"/>
      <c r="F131" s="164"/>
      <c r="G131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8:F68"/>
    <mergeCell ref="B76:G76"/>
    <mergeCell ref="B78:F79"/>
    <mergeCell ref="G78:G79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3" max="7" man="1"/>
  </row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21"/>
  <sheetViews>
    <sheetView showGridLines="0" workbookViewId="0" topLeftCell="A1">
      <pane ySplit="6" topLeftCell="BM89" activePane="bottomLeft" state="frozen"/>
      <selection pane="topLeft" activeCell="A7" sqref="A7"/>
      <selection pane="bottomLeft" activeCell="I94" sqref="I94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316</v>
      </c>
      <c r="C1" s="13" t="s">
        <v>233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9371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1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16"/>
      <c r="B17" s="48" t="s">
        <v>79</v>
      </c>
      <c r="C17" s="49"/>
      <c r="D17" s="49"/>
      <c r="E17" s="49"/>
      <c r="F17" s="49"/>
      <c r="G17" s="50"/>
    </row>
    <row r="18" spans="1:7" ht="12.75">
      <c r="A18" s="16"/>
      <c r="B18" s="38"/>
      <c r="C18" s="30" t="s">
        <v>319</v>
      </c>
      <c r="D18" s="18"/>
      <c r="E18" s="18"/>
      <c r="F18" s="18"/>
      <c r="G18" s="51"/>
    </row>
    <row r="19" spans="1:7" ht="9" customHeight="1">
      <c r="A19" s="16"/>
      <c r="B19" s="38"/>
      <c r="C19" s="30"/>
      <c r="D19" s="18"/>
      <c r="E19" s="18"/>
      <c r="F19" s="52"/>
      <c r="G19" s="51"/>
    </row>
    <row r="20" spans="1:7" ht="12.75">
      <c r="A20" s="16"/>
      <c r="B20" s="53"/>
      <c r="C20" s="54"/>
      <c r="D20" s="55"/>
      <c r="E20" s="55"/>
      <c r="F20" s="56"/>
      <c r="G20" s="57"/>
    </row>
    <row r="21" spans="1:7" ht="12.75">
      <c r="A21" s="16"/>
      <c r="B21" s="38"/>
      <c r="C21" s="58"/>
      <c r="D21" s="18"/>
      <c r="E21" s="18"/>
      <c r="F21" s="18"/>
      <c r="G21" s="51"/>
    </row>
    <row r="22" spans="1:7" ht="12.75">
      <c r="A22" s="16"/>
      <c r="B22" s="59" t="s">
        <v>81</v>
      </c>
      <c r="C22" s="60"/>
      <c r="D22" s="61"/>
      <c r="E22" s="61"/>
      <c r="F22" s="61"/>
      <c r="G22" s="62"/>
    </row>
    <row r="23" spans="1:7" ht="12.75">
      <c r="A23" s="173"/>
      <c r="B23" s="192">
        <v>602661</v>
      </c>
      <c r="C23" s="184" t="s">
        <v>468</v>
      </c>
      <c r="D23" s="149"/>
      <c r="E23" s="149"/>
      <c r="F23" s="149"/>
      <c r="G23" s="32"/>
    </row>
    <row r="24" spans="1:7" ht="12.75">
      <c r="A24" s="173"/>
      <c r="B24" s="192">
        <v>602664</v>
      </c>
      <c r="C24" s="184" t="s">
        <v>262</v>
      </c>
      <c r="D24" s="149"/>
      <c r="E24" s="149"/>
      <c r="F24" s="149"/>
      <c r="G24" s="32"/>
    </row>
    <row r="25" spans="1:7" ht="12.75">
      <c r="A25" s="16"/>
      <c r="B25" s="38">
        <v>60268</v>
      </c>
      <c r="C25" s="30" t="s">
        <v>86</v>
      </c>
      <c r="D25" s="18"/>
      <c r="E25" s="18"/>
      <c r="F25" s="31"/>
      <c r="G25" s="32"/>
    </row>
    <row r="26" spans="1:7" ht="12.75">
      <c r="A26" s="16"/>
      <c r="B26" s="38">
        <v>6028</v>
      </c>
      <c r="C26" s="30" t="s">
        <v>87</v>
      </c>
      <c r="D26" s="18"/>
      <c r="E26" s="18"/>
      <c r="F26" s="18"/>
      <c r="G26" s="32"/>
    </row>
    <row r="27" spans="1:7" ht="4.5" customHeight="1">
      <c r="A27" s="16"/>
      <c r="B27" s="35"/>
      <c r="C27" s="36"/>
      <c r="D27" s="14"/>
      <c r="E27" s="14"/>
      <c r="F27" s="14"/>
      <c r="G27" s="63"/>
    </row>
    <row r="28" spans="1:7" s="2" customFormat="1" ht="12.75">
      <c r="A28" s="16"/>
      <c r="B28" s="38">
        <v>606261</v>
      </c>
      <c r="C28" s="30" t="s">
        <v>466</v>
      </c>
      <c r="D28" s="18"/>
      <c r="E28" s="18"/>
      <c r="F28" s="18"/>
      <c r="G28" s="64"/>
    </row>
    <row r="29" spans="1:7" ht="12.75">
      <c r="A29" s="16"/>
      <c r="B29" s="38">
        <v>606268</v>
      </c>
      <c r="C29" s="30" t="s">
        <v>90</v>
      </c>
      <c r="D29" s="18"/>
      <c r="E29" s="18"/>
      <c r="F29" s="18"/>
      <c r="G29" s="64"/>
    </row>
    <row r="30" spans="1:7" ht="12.75">
      <c r="A30" s="16"/>
      <c r="B30" s="38">
        <v>6068</v>
      </c>
      <c r="C30" s="30" t="s">
        <v>91</v>
      </c>
      <c r="D30" s="18"/>
      <c r="E30" s="18"/>
      <c r="F30" s="18"/>
      <c r="G30" s="32"/>
    </row>
    <row r="31" spans="1:7" ht="4.5" customHeight="1">
      <c r="A31" s="16"/>
      <c r="B31" s="35"/>
      <c r="C31" s="36"/>
      <c r="D31" s="14"/>
      <c r="E31" s="14"/>
      <c r="F31" s="14"/>
      <c r="G31" s="63"/>
    </row>
    <row r="32" spans="1:7" ht="12.75">
      <c r="A32" s="16"/>
      <c r="B32" s="38">
        <v>6072</v>
      </c>
      <c r="C32" s="30" t="s">
        <v>92</v>
      </c>
      <c r="D32" s="18"/>
      <c r="E32" s="18"/>
      <c r="F32" s="18"/>
      <c r="G32" s="32"/>
    </row>
    <row r="33" spans="1:7" ht="4.5" customHeight="1">
      <c r="A33" s="16"/>
      <c r="B33" s="35"/>
      <c r="C33" s="36"/>
      <c r="D33" s="14"/>
      <c r="E33" s="14"/>
      <c r="F33" s="14"/>
      <c r="G33" s="63"/>
    </row>
    <row r="34" spans="1:7" ht="12.75">
      <c r="A34" s="16"/>
      <c r="B34" s="38">
        <v>61228</v>
      </c>
      <c r="C34" s="30" t="s">
        <v>93</v>
      </c>
      <c r="D34" s="18"/>
      <c r="E34" s="18"/>
      <c r="F34" s="31"/>
      <c r="G34" s="32"/>
    </row>
    <row r="35" spans="1:7" ht="4.5" customHeight="1">
      <c r="A35" s="16"/>
      <c r="B35" s="35"/>
      <c r="C35" s="36"/>
      <c r="D35" s="14"/>
      <c r="E35" s="14"/>
      <c r="F35" s="14"/>
      <c r="G35" s="63"/>
    </row>
    <row r="36" spans="1:7" ht="12.75">
      <c r="A36" s="16"/>
      <c r="B36" s="38">
        <v>613252</v>
      </c>
      <c r="C36" s="30" t="s">
        <v>95</v>
      </c>
      <c r="D36" s="18"/>
      <c r="E36" s="18"/>
      <c r="F36" s="18"/>
      <c r="G36" s="32"/>
    </row>
    <row r="37" spans="1:7" ht="12.75">
      <c r="A37" s="16"/>
      <c r="B37" s="38">
        <v>613258</v>
      </c>
      <c r="C37" s="30" t="s">
        <v>96</v>
      </c>
      <c r="D37" s="18"/>
      <c r="E37" s="18"/>
      <c r="F37" s="18"/>
      <c r="G37" s="32"/>
    </row>
    <row r="38" spans="1:7" ht="4.5" customHeight="1">
      <c r="A38" s="16"/>
      <c r="B38" s="35"/>
      <c r="C38" s="36"/>
      <c r="D38" s="14"/>
      <c r="E38" s="14"/>
      <c r="F38" s="14"/>
      <c r="G38" s="63"/>
    </row>
    <row r="39" spans="1:7" ht="12.75">
      <c r="A39" s="16"/>
      <c r="B39" s="38">
        <v>615251</v>
      </c>
      <c r="C39" s="30" t="s">
        <v>97</v>
      </c>
      <c r="D39" s="18"/>
      <c r="E39" s="18"/>
      <c r="F39" s="18"/>
      <c r="G39" s="32"/>
    </row>
    <row r="40" spans="1:7" ht="12.75">
      <c r="A40" s="16"/>
      <c r="B40" s="38">
        <v>615258</v>
      </c>
      <c r="C40" s="30" t="s">
        <v>98</v>
      </c>
      <c r="D40" s="18"/>
      <c r="E40" s="18"/>
      <c r="F40" s="18"/>
      <c r="G40" s="32"/>
    </row>
    <row r="41" spans="1:7" ht="12.75">
      <c r="A41" s="16"/>
      <c r="B41" s="38">
        <v>615268</v>
      </c>
      <c r="C41" s="30" t="s">
        <v>99</v>
      </c>
      <c r="D41" s="18"/>
      <c r="E41" s="18"/>
      <c r="F41" s="18"/>
      <c r="G41" s="32"/>
    </row>
    <row r="42" spans="1:7" ht="4.5" customHeight="1">
      <c r="A42" s="16"/>
      <c r="B42" s="35"/>
      <c r="C42" s="36"/>
      <c r="D42" s="14"/>
      <c r="E42" s="14"/>
      <c r="F42" s="14"/>
      <c r="G42" s="63"/>
    </row>
    <row r="43" spans="1:7" ht="12.75">
      <c r="A43" s="16"/>
      <c r="B43" s="38">
        <v>6223</v>
      </c>
      <c r="C43" s="30" t="s">
        <v>107</v>
      </c>
      <c r="D43" s="18"/>
      <c r="E43" s="18"/>
      <c r="F43" s="31"/>
      <c r="G43" s="32"/>
    </row>
    <row r="44" spans="1:7" ht="4.5" customHeight="1">
      <c r="A44" s="16"/>
      <c r="B44" s="35"/>
      <c r="C44" s="36"/>
      <c r="D44" s="14"/>
      <c r="E44" s="14"/>
      <c r="F44" s="14"/>
      <c r="G44" s="63"/>
    </row>
    <row r="45" spans="1:7" ht="12.75">
      <c r="A45" s="16"/>
      <c r="B45" s="38">
        <v>6286</v>
      </c>
      <c r="C45" s="30" t="s">
        <v>113</v>
      </c>
      <c r="D45" s="18"/>
      <c r="E45" s="18"/>
      <c r="F45" s="18"/>
      <c r="G45" s="64"/>
    </row>
    <row r="46" spans="1:7" ht="12.75">
      <c r="A46" s="16"/>
      <c r="B46" s="38">
        <v>6288</v>
      </c>
      <c r="C46" s="30" t="s">
        <v>114</v>
      </c>
      <c r="D46" s="18"/>
      <c r="E46" s="18"/>
      <c r="F46" s="18"/>
      <c r="G46" s="32"/>
    </row>
    <row r="47" spans="1:7" ht="4.5" customHeight="1">
      <c r="A47" s="16"/>
      <c r="B47" s="35"/>
      <c r="C47" s="36"/>
      <c r="D47" s="14"/>
      <c r="E47" s="14"/>
      <c r="F47" s="14"/>
      <c r="G47" s="63"/>
    </row>
    <row r="48" spans="1:7" ht="12.75">
      <c r="A48" s="16"/>
      <c r="B48" s="38">
        <v>6523</v>
      </c>
      <c r="C48" s="30" t="s">
        <v>115</v>
      </c>
      <c r="D48" s="18"/>
      <c r="E48" s="18"/>
      <c r="F48" s="31"/>
      <c r="G48" s="32"/>
    </row>
    <row r="49" spans="1:7" ht="9" customHeight="1">
      <c r="A49" s="16"/>
      <c r="B49" s="65"/>
      <c r="C49" s="21"/>
      <c r="D49" s="23"/>
      <c r="E49" s="23"/>
      <c r="F49" s="23"/>
      <c r="G49" s="66"/>
    </row>
    <row r="50" spans="1:7" ht="12.75">
      <c r="A50" s="16"/>
      <c r="B50" s="67"/>
      <c r="C50" s="68"/>
      <c r="D50" s="69"/>
      <c r="E50" s="69"/>
      <c r="F50" s="70" t="s">
        <v>121</v>
      </c>
      <c r="G50" s="71">
        <f>SUM(G23:G48)</f>
        <v>0</v>
      </c>
    </row>
    <row r="51" spans="1:7" ht="12.75">
      <c r="A51" s="16"/>
      <c r="B51" s="38"/>
      <c r="C51" s="30"/>
      <c r="D51" s="18"/>
      <c r="E51" s="18"/>
      <c r="F51" s="18"/>
      <c r="G51" s="72"/>
    </row>
    <row r="52" spans="1:7" ht="12.75">
      <c r="A52" s="21"/>
      <c r="B52" s="73" t="s">
        <v>122</v>
      </c>
      <c r="C52" s="74"/>
      <c r="D52" s="75"/>
      <c r="E52" s="75"/>
      <c r="F52" s="75"/>
      <c r="G52" s="76"/>
    </row>
    <row r="53" spans="1:7" ht="12.75">
      <c r="A53" s="16"/>
      <c r="B53" s="38">
        <v>6811252</v>
      </c>
      <c r="C53" s="30" t="s">
        <v>125</v>
      </c>
      <c r="D53" s="18"/>
      <c r="E53" s="18"/>
      <c r="F53" s="31"/>
      <c r="G53" s="32"/>
    </row>
    <row r="54" spans="1:7" ht="4.5" customHeight="1">
      <c r="A54" s="16"/>
      <c r="B54" s="35"/>
      <c r="C54" s="36"/>
      <c r="D54" s="14"/>
      <c r="E54" s="14"/>
      <c r="F54" s="14"/>
      <c r="G54" s="63"/>
    </row>
    <row r="55" spans="1:7" ht="12.75">
      <c r="A55" s="16"/>
      <c r="B55" s="38">
        <v>6811288</v>
      </c>
      <c r="C55" s="30" t="s">
        <v>126</v>
      </c>
      <c r="D55" s="18"/>
      <c r="E55" s="18"/>
      <c r="F55" s="18"/>
      <c r="G55" s="32"/>
    </row>
    <row r="56" spans="1:7" ht="9" customHeight="1">
      <c r="A56" s="92"/>
      <c r="B56" s="65"/>
      <c r="C56" s="21"/>
      <c r="D56" s="23"/>
      <c r="E56" s="23"/>
      <c r="F56" s="23"/>
      <c r="G56" s="66"/>
    </row>
    <row r="57" spans="1:7" ht="12.75">
      <c r="A57" s="92"/>
      <c r="B57" s="77"/>
      <c r="C57" s="78"/>
      <c r="D57" s="79"/>
      <c r="E57" s="79"/>
      <c r="F57" s="80" t="s">
        <v>127</v>
      </c>
      <c r="G57" s="81">
        <f>SUM(G53:G55)</f>
        <v>0</v>
      </c>
    </row>
    <row r="58" spans="1:7" ht="13.5" thickBot="1">
      <c r="A58" s="92"/>
      <c r="B58" s="82"/>
      <c r="C58" s="34"/>
      <c r="D58" s="83"/>
      <c r="E58" s="18"/>
      <c r="F58" s="18"/>
      <c r="G58" s="72"/>
    </row>
    <row r="59" spans="1:7" ht="16.5" thickBot="1" thickTop="1">
      <c r="A59" s="92"/>
      <c r="B59" s="431" t="s">
        <v>128</v>
      </c>
      <c r="C59" s="432"/>
      <c r="D59" s="432"/>
      <c r="E59" s="432"/>
      <c r="F59" s="433"/>
      <c r="G59" s="84">
        <f>G15+G50+G57</f>
        <v>0</v>
      </c>
    </row>
    <row r="60" spans="1:7" ht="13.5" thickTop="1">
      <c r="A60" s="21"/>
      <c r="B60" s="85"/>
      <c r="C60" s="85"/>
      <c r="D60" s="85"/>
      <c r="E60" s="85"/>
      <c r="F60" s="85"/>
      <c r="G60" s="85"/>
    </row>
    <row r="61" spans="1:7" ht="12.75">
      <c r="A61" s="16"/>
      <c r="B61" s="86"/>
      <c r="C61" s="86"/>
      <c r="D61" s="86"/>
      <c r="E61" s="86"/>
      <c r="F61" s="86"/>
      <c r="G61" s="86"/>
    </row>
    <row r="62" spans="1:7" ht="12.75">
      <c r="A62" s="20"/>
      <c r="B62" s="20"/>
      <c r="C62" s="20"/>
      <c r="D62" s="20"/>
      <c r="E62" s="20"/>
      <c r="F62" s="20"/>
      <c r="G62" s="20"/>
    </row>
    <row r="63" spans="1:7" ht="12.75">
      <c r="A63" s="16"/>
      <c r="B63" s="86"/>
      <c r="C63" s="86"/>
      <c r="D63" s="86"/>
      <c r="E63" s="86"/>
      <c r="F63" s="310"/>
      <c r="G63" s="23"/>
    </row>
    <row r="64" spans="1:7" ht="12.75">
      <c r="A64" s="16"/>
      <c r="B64" s="85"/>
      <c r="C64" s="85"/>
      <c r="D64" s="85"/>
      <c r="E64" s="85"/>
      <c r="F64" s="85"/>
      <c r="G64" s="85"/>
    </row>
    <row r="65" spans="1:7" ht="12.75">
      <c r="A65" s="40"/>
      <c r="B65" s="308" t="s">
        <v>233</v>
      </c>
      <c r="C65" s="87"/>
      <c r="D65" s="299"/>
      <c r="E65" s="89"/>
      <c r="F65" s="89"/>
      <c r="G65" s="85"/>
    </row>
    <row r="66" spans="1:7" ht="3.75" customHeight="1">
      <c r="A66" s="16"/>
      <c r="B66" s="90"/>
      <c r="C66" s="91"/>
      <c r="D66" s="85"/>
      <c r="E66" s="89"/>
      <c r="F66" s="89"/>
      <c r="G66" s="85"/>
    </row>
    <row r="67" spans="1:7" ht="15.75" thickBot="1">
      <c r="A67" s="21"/>
      <c r="B67" s="414" t="s">
        <v>130</v>
      </c>
      <c r="C67" s="415"/>
      <c r="D67" s="415"/>
      <c r="E67" s="415"/>
      <c r="F67" s="415"/>
      <c r="G67" s="416"/>
    </row>
    <row r="68" spans="1:7" ht="3.75" customHeight="1" thickBot="1">
      <c r="A68" s="21"/>
      <c r="B68" s="18"/>
      <c r="C68" s="18"/>
      <c r="D68" s="18"/>
      <c r="E68" s="18"/>
      <c r="F68" s="18"/>
      <c r="G68" s="18"/>
    </row>
    <row r="69" spans="1:7" ht="13.5" thickTop="1">
      <c r="A69" s="105"/>
      <c r="B69" s="417" t="s">
        <v>131</v>
      </c>
      <c r="C69" s="418"/>
      <c r="D69" s="418"/>
      <c r="E69" s="418"/>
      <c r="F69" s="419"/>
      <c r="G69" s="423" t="s">
        <v>69</v>
      </c>
    </row>
    <row r="70" spans="1:7" ht="12.75">
      <c r="A70" s="21"/>
      <c r="B70" s="420"/>
      <c r="C70" s="421"/>
      <c r="D70" s="421"/>
      <c r="E70" s="421"/>
      <c r="F70" s="422"/>
      <c r="G70" s="424"/>
    </row>
    <row r="71" spans="1:7" ht="12.75">
      <c r="A71" s="21"/>
      <c r="B71" s="93"/>
      <c r="C71" s="94"/>
      <c r="D71" s="94"/>
      <c r="E71" s="94"/>
      <c r="F71" s="94"/>
      <c r="G71" s="95"/>
    </row>
    <row r="72" spans="1:7" ht="12.75">
      <c r="A72" s="16"/>
      <c r="B72" s="96" t="s">
        <v>132</v>
      </c>
      <c r="C72" s="97"/>
      <c r="D72" s="97"/>
      <c r="E72" s="97"/>
      <c r="F72" s="97"/>
      <c r="G72" s="98"/>
    </row>
    <row r="73" spans="1:7" ht="12.75">
      <c r="A73" s="21"/>
      <c r="B73" s="38">
        <v>609</v>
      </c>
      <c r="C73" s="58" t="s">
        <v>133</v>
      </c>
      <c r="D73" s="18"/>
      <c r="E73" s="18"/>
      <c r="F73" s="31"/>
      <c r="G73" s="99"/>
    </row>
    <row r="74" spans="1:7" ht="12.75">
      <c r="A74" s="16"/>
      <c r="B74" s="38">
        <v>619</v>
      </c>
      <c r="C74" s="58" t="s">
        <v>134</v>
      </c>
      <c r="D74" s="18"/>
      <c r="E74" s="18"/>
      <c r="F74" s="31"/>
      <c r="G74" s="99"/>
    </row>
    <row r="75" spans="1:7" ht="12.75">
      <c r="A75" s="16"/>
      <c r="B75" s="38">
        <v>629</v>
      </c>
      <c r="C75" s="58" t="s">
        <v>135</v>
      </c>
      <c r="D75" s="18"/>
      <c r="E75" s="18"/>
      <c r="F75" s="31"/>
      <c r="G75" s="99"/>
    </row>
    <row r="76" spans="1:7" ht="4.5" customHeight="1">
      <c r="A76" s="16"/>
      <c r="B76" s="35"/>
      <c r="C76" s="100"/>
      <c r="D76" s="14"/>
      <c r="E76" s="14"/>
      <c r="F76" s="14"/>
      <c r="G76" s="101"/>
    </row>
    <row r="77" spans="1:7" ht="12.75">
      <c r="A77" s="16"/>
      <c r="B77" s="38">
        <v>6319</v>
      </c>
      <c r="C77" s="58" t="s">
        <v>136</v>
      </c>
      <c r="D77" s="18"/>
      <c r="E77" s="18"/>
      <c r="F77" s="31"/>
      <c r="G77" s="99"/>
    </row>
    <row r="78" spans="1:7" ht="12.75">
      <c r="A78" s="16"/>
      <c r="B78" s="38">
        <v>6339</v>
      </c>
      <c r="C78" s="58" t="s">
        <v>137</v>
      </c>
      <c r="D78" s="18"/>
      <c r="E78" s="18"/>
      <c r="F78" s="31"/>
      <c r="G78" s="99"/>
    </row>
    <row r="79" spans="1:7" ht="12.75">
      <c r="A79" s="16"/>
      <c r="B79" s="38">
        <v>6419</v>
      </c>
      <c r="C79" s="58" t="s">
        <v>138</v>
      </c>
      <c r="D79" s="18"/>
      <c r="E79" s="18"/>
      <c r="F79" s="31"/>
      <c r="G79" s="99"/>
    </row>
    <row r="80" spans="1:7" ht="12.75">
      <c r="A80" s="16"/>
      <c r="B80" s="38">
        <v>6429</v>
      </c>
      <c r="C80" s="58" t="s">
        <v>139</v>
      </c>
      <c r="D80" s="18"/>
      <c r="E80" s="18"/>
      <c r="F80" s="31"/>
      <c r="G80" s="99"/>
    </row>
    <row r="81" spans="1:7" ht="12.75">
      <c r="A81" s="16"/>
      <c r="B81" s="38">
        <v>64519</v>
      </c>
      <c r="C81" s="58" t="s">
        <v>140</v>
      </c>
      <c r="D81" s="18"/>
      <c r="E81" s="18"/>
      <c r="F81" s="31"/>
      <c r="G81" s="99"/>
    </row>
    <row r="82" spans="1:7" ht="12.75">
      <c r="A82" s="16"/>
      <c r="B82" s="38">
        <v>64529</v>
      </c>
      <c r="C82" s="58" t="s">
        <v>141</v>
      </c>
      <c r="D82" s="18"/>
      <c r="E82" s="18"/>
      <c r="F82" s="31"/>
      <c r="G82" s="99"/>
    </row>
    <row r="83" spans="1:7" ht="12.75">
      <c r="A83" s="16"/>
      <c r="B83" s="38">
        <v>64719</v>
      </c>
      <c r="C83" s="58" t="s">
        <v>142</v>
      </c>
      <c r="D83" s="18"/>
      <c r="E83" s="18"/>
      <c r="F83" s="31"/>
      <c r="G83" s="99"/>
    </row>
    <row r="84" spans="1:7" ht="12.75">
      <c r="A84" s="16"/>
      <c r="B84" s="38">
        <v>64729</v>
      </c>
      <c r="C84" s="58" t="s">
        <v>143</v>
      </c>
      <c r="D84" s="18"/>
      <c r="E84" s="18"/>
      <c r="F84" s="31"/>
      <c r="G84" s="99"/>
    </row>
    <row r="85" spans="1:7" ht="12.75">
      <c r="A85" s="16"/>
      <c r="B85" s="38">
        <v>6489</v>
      </c>
      <c r="C85" s="58" t="s">
        <v>144</v>
      </c>
      <c r="D85" s="18"/>
      <c r="E85" s="18"/>
      <c r="F85" s="31"/>
      <c r="G85" s="99"/>
    </row>
    <row r="86" spans="1:7" ht="4.5" customHeight="1">
      <c r="A86" s="16"/>
      <c r="B86" s="35"/>
      <c r="C86" s="100"/>
      <c r="D86" s="14"/>
      <c r="E86" s="14"/>
      <c r="F86" s="14"/>
      <c r="G86" s="101"/>
    </row>
    <row r="87" spans="1:7" ht="12.75">
      <c r="A87" s="16"/>
      <c r="B87" s="38">
        <v>7474</v>
      </c>
      <c r="C87" s="58" t="s">
        <v>145</v>
      </c>
      <c r="D87" s="18"/>
      <c r="E87" s="18"/>
      <c r="F87" s="31"/>
      <c r="G87" s="99"/>
    </row>
    <row r="88" spans="1:7" ht="12.75">
      <c r="A88" s="16"/>
      <c r="B88" s="38">
        <v>7476</v>
      </c>
      <c r="C88" s="58" t="s">
        <v>146</v>
      </c>
      <c r="D88" s="18"/>
      <c r="E88" s="18"/>
      <c r="F88" s="31"/>
      <c r="G88" s="99"/>
    </row>
    <row r="89" spans="1:7" ht="12.75">
      <c r="A89" s="16"/>
      <c r="B89" s="38">
        <v>7484</v>
      </c>
      <c r="C89" s="58" t="s">
        <v>147</v>
      </c>
      <c r="D89" s="18"/>
      <c r="E89" s="18"/>
      <c r="F89" s="31"/>
      <c r="G89" s="99"/>
    </row>
    <row r="90" spans="1:7" ht="12.75">
      <c r="A90" s="16"/>
      <c r="B90" s="38">
        <v>7541</v>
      </c>
      <c r="C90" s="58" t="s">
        <v>148</v>
      </c>
      <c r="D90" s="18"/>
      <c r="E90" s="18"/>
      <c r="F90" s="31"/>
      <c r="G90" s="99"/>
    </row>
    <row r="91" spans="1:7" ht="12.75">
      <c r="A91" s="16"/>
      <c r="B91" s="38">
        <v>7548</v>
      </c>
      <c r="C91" s="58" t="s">
        <v>149</v>
      </c>
      <c r="D91" s="18"/>
      <c r="E91" s="18"/>
      <c r="F91" s="31"/>
      <c r="G91" s="99"/>
    </row>
    <row r="92" spans="1:7" ht="12.75">
      <c r="A92" s="16"/>
      <c r="B92" s="38">
        <v>758</v>
      </c>
      <c r="C92" s="58" t="s">
        <v>150</v>
      </c>
      <c r="D92" s="18"/>
      <c r="E92" s="18"/>
      <c r="F92" s="31"/>
      <c r="G92" s="99"/>
    </row>
    <row r="93" spans="1:7" ht="12.75">
      <c r="A93" s="16"/>
      <c r="B93" s="38">
        <v>772</v>
      </c>
      <c r="C93" s="58" t="s">
        <v>151</v>
      </c>
      <c r="D93" s="18"/>
      <c r="E93" s="18"/>
      <c r="F93" s="31"/>
      <c r="G93" s="99"/>
    </row>
    <row r="94" spans="1:7" ht="9" customHeight="1">
      <c r="A94" s="16"/>
      <c r="B94" s="65"/>
      <c r="C94" s="106"/>
      <c r="D94" s="23"/>
      <c r="E94" s="23"/>
      <c r="F94" s="23"/>
      <c r="G94" s="107"/>
    </row>
    <row r="95" spans="1:7" ht="12.75">
      <c r="A95" s="21"/>
      <c r="B95" s="108"/>
      <c r="C95" s="109"/>
      <c r="D95" s="110"/>
      <c r="E95" s="110"/>
      <c r="F95" s="111" t="s">
        <v>152</v>
      </c>
      <c r="G95" s="112">
        <f>SUM(G73:G93)</f>
        <v>0</v>
      </c>
    </row>
    <row r="96" spans="1:7" ht="12.75">
      <c r="A96" s="16"/>
      <c r="B96" s="38"/>
      <c r="C96" s="58"/>
      <c r="D96" s="18"/>
      <c r="E96" s="18"/>
      <c r="F96" s="18"/>
      <c r="G96" s="113"/>
    </row>
    <row r="97" spans="1:7" ht="12.75">
      <c r="A97" s="21"/>
      <c r="B97" s="114" t="s">
        <v>153</v>
      </c>
      <c r="C97" s="115"/>
      <c r="D97" s="115"/>
      <c r="E97" s="115"/>
      <c r="F97" s="115"/>
      <c r="G97" s="116"/>
    </row>
    <row r="98" spans="1:7" ht="12.75">
      <c r="A98" s="21"/>
      <c r="B98" s="117"/>
      <c r="C98" s="30" t="s">
        <v>317</v>
      </c>
      <c r="D98" s="18"/>
      <c r="E98" s="118"/>
      <c r="F98" s="18"/>
      <c r="G98" s="119"/>
    </row>
    <row r="99" spans="1:7" ht="9" customHeight="1">
      <c r="A99" s="21"/>
      <c r="B99" s="120"/>
      <c r="C99" s="21"/>
      <c r="D99" s="23"/>
      <c r="E99" s="121"/>
      <c r="F99" s="23"/>
      <c r="G99" s="122"/>
    </row>
    <row r="100" spans="1:7" ht="12.75">
      <c r="A100" s="21"/>
      <c r="B100" s="123"/>
      <c r="C100" s="124"/>
      <c r="D100" s="125"/>
      <c r="E100" s="125"/>
      <c r="F100" s="126"/>
      <c r="G100" s="127"/>
    </row>
    <row r="101" spans="1:7" ht="13.5" thickBot="1">
      <c r="A101" s="21"/>
      <c r="B101" s="128" t="s">
        <v>156</v>
      </c>
      <c r="C101" s="129"/>
      <c r="D101" s="129"/>
      <c r="E101" s="129"/>
      <c r="F101" s="129"/>
      <c r="G101" s="130"/>
    </row>
    <row r="102" spans="1:7" ht="13.5" thickTop="1">
      <c r="A102" s="21"/>
      <c r="B102" s="131"/>
      <c r="C102" s="18"/>
      <c r="D102" s="18"/>
      <c r="E102" s="18"/>
      <c r="F102" s="18"/>
      <c r="G102" s="132"/>
    </row>
    <row r="103" spans="1:7" ht="13.5" thickBot="1">
      <c r="A103" s="21"/>
      <c r="B103" s="131"/>
      <c r="C103" s="18"/>
      <c r="D103" s="18"/>
      <c r="E103" s="18"/>
      <c r="F103" s="18"/>
      <c r="G103" s="133"/>
    </row>
    <row r="104" spans="1:7" ht="15" thickBot="1">
      <c r="A104" s="21"/>
      <c r="B104" s="131"/>
      <c r="C104" s="18"/>
      <c r="D104" s="134" t="s">
        <v>157</v>
      </c>
      <c r="E104" s="18"/>
      <c r="F104" s="18"/>
      <c r="G104" s="135">
        <f>G59-G95</f>
        <v>0</v>
      </c>
    </row>
    <row r="105" spans="1:7" ht="12.75">
      <c r="A105" s="21"/>
      <c r="B105" s="131"/>
      <c r="C105" s="18"/>
      <c r="D105" s="136"/>
      <c r="E105" s="18"/>
      <c r="F105" s="18"/>
      <c r="G105" s="137"/>
    </row>
    <row r="106" spans="1:7" ht="12.75">
      <c r="A106" s="21"/>
      <c r="B106" s="131"/>
      <c r="C106" s="18"/>
      <c r="D106" s="136"/>
      <c r="E106" s="18"/>
      <c r="F106" s="118"/>
      <c r="G106" s="137"/>
    </row>
    <row r="107" spans="1:7" ht="13.5" thickBot="1">
      <c r="A107" s="21"/>
      <c r="B107" s="131"/>
      <c r="C107" s="18"/>
      <c r="D107" s="136"/>
      <c r="E107" s="18"/>
      <c r="F107" s="118"/>
      <c r="G107" s="137" t="s">
        <v>318</v>
      </c>
    </row>
    <row r="108" spans="1:7" ht="15" thickBot="1">
      <c r="A108" s="105"/>
      <c r="B108" s="131"/>
      <c r="C108" s="18"/>
      <c r="D108" s="134" t="s">
        <v>160</v>
      </c>
      <c r="E108" s="18"/>
      <c r="F108" s="304"/>
      <c r="G108" s="283"/>
    </row>
    <row r="109" spans="1:7" ht="13.5" thickBot="1">
      <c r="A109" s="21"/>
      <c r="B109" s="131"/>
      <c r="C109" s="18"/>
      <c r="D109" s="136"/>
      <c r="E109" s="18"/>
      <c r="F109" s="23"/>
      <c r="G109" s="140"/>
    </row>
    <row r="110" spans="1:7" ht="15.75" thickBot="1">
      <c r="A110" s="21"/>
      <c r="B110" s="131"/>
      <c r="C110" s="18"/>
      <c r="D110" s="141" t="s">
        <v>161</v>
      </c>
      <c r="E110" s="18"/>
      <c r="F110" s="305"/>
      <c r="G110" s="303">
        <f>IF(G108=0,0,G104/G108)</f>
        <v>0</v>
      </c>
    </row>
    <row r="111" spans="1:7" ht="15">
      <c r="A111" s="21"/>
      <c r="B111" s="131"/>
      <c r="C111" s="18"/>
      <c r="D111" s="136"/>
      <c r="E111" s="18"/>
      <c r="F111" s="18"/>
      <c r="G111" s="144"/>
    </row>
    <row r="112" spans="1:7" ht="13.5" thickBot="1">
      <c r="A112" s="21"/>
      <c r="B112" s="128"/>
      <c r="C112" s="129"/>
      <c r="D112" s="145"/>
      <c r="E112" s="129"/>
      <c r="F112" s="129"/>
      <c r="G112" s="146"/>
    </row>
    <row r="113" spans="1:7" ht="13.5" thickTop="1">
      <c r="A113" s="163"/>
      <c r="B113" s="148"/>
      <c r="C113" s="149"/>
      <c r="D113" s="149"/>
      <c r="E113" s="149"/>
      <c r="F113" s="149"/>
      <c r="G113" s="150"/>
    </row>
    <row r="114" spans="1:7" ht="12.75">
      <c r="A114" s="166"/>
      <c r="B114" s="148"/>
      <c r="C114" s="151" t="s">
        <v>162</v>
      </c>
      <c r="D114" s="149"/>
      <c r="E114" s="149"/>
      <c r="F114" s="149"/>
      <c r="G114" s="152"/>
    </row>
    <row r="115" spans="1:7" ht="12.75">
      <c r="A115" s="166"/>
      <c r="B115" s="153"/>
      <c r="C115" s="154"/>
      <c r="D115" s="154"/>
      <c r="E115" s="154"/>
      <c r="F115" s="154"/>
      <c r="G115" s="155"/>
    </row>
    <row r="116" spans="1:7" ht="12.75">
      <c r="A116" s="166"/>
      <c r="B116" s="156"/>
      <c r="C116" s="157"/>
      <c r="D116" s="157"/>
      <c r="E116" s="157"/>
      <c r="F116" s="157"/>
      <c r="G116" s="158"/>
    </row>
    <row r="117" spans="1:7" ht="12.75">
      <c r="A117" s="166"/>
      <c r="B117" s="156"/>
      <c r="C117" s="157"/>
      <c r="D117" s="157"/>
      <c r="E117" s="157"/>
      <c r="F117" s="157"/>
      <c r="G117" s="158"/>
    </row>
    <row r="118" spans="1:7" ht="12.75">
      <c r="A118" s="166"/>
      <c r="B118" s="156"/>
      <c r="C118" s="157"/>
      <c r="D118" s="157"/>
      <c r="E118" s="157"/>
      <c r="F118" s="157"/>
      <c r="G118" s="158"/>
    </row>
    <row r="119" spans="1:7" ht="12.75">
      <c r="A119" s="166"/>
      <c r="B119" s="156"/>
      <c r="C119" s="157"/>
      <c r="D119" s="157"/>
      <c r="E119" s="157"/>
      <c r="F119" s="157"/>
      <c r="G119" s="158"/>
    </row>
    <row r="120" spans="1:7" ht="13.5" thickBot="1">
      <c r="A120" s="166"/>
      <c r="B120" s="160"/>
      <c r="C120" s="161"/>
      <c r="D120" s="161"/>
      <c r="E120" s="161"/>
      <c r="F120" s="161"/>
      <c r="G120" s="162"/>
    </row>
    <row r="121" spans="1:7" ht="13.5" thickTop="1">
      <c r="A121" s="166"/>
      <c r="B121" s="164"/>
      <c r="C121" s="164"/>
      <c r="D121" s="164"/>
      <c r="E121" s="164"/>
      <c r="F121" s="164"/>
      <c r="G121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59:F59"/>
    <mergeCell ref="B67:G67"/>
    <mergeCell ref="B69:F70"/>
    <mergeCell ref="G69:G70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6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showGridLines="0" workbookViewId="0" topLeftCell="A1">
      <pane ySplit="6" topLeftCell="BM7" activePane="bottomLeft" state="frozen"/>
      <selection pane="topLeft" activeCell="A7" sqref="A7"/>
      <selection pane="bottomLeft" activeCell="H117" sqref="H117"/>
    </sheetView>
  </sheetViews>
  <sheetFormatPr defaultColWidth="11.421875" defaultRowHeight="12.75"/>
  <cols>
    <col min="1" max="1" width="2.7109375" style="147" customWidth="1"/>
    <col min="2" max="2" width="8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69"/>
      <c r="B1" s="170" t="s">
        <v>181</v>
      </c>
      <c r="C1" s="170" t="s">
        <v>182</v>
      </c>
      <c r="D1" s="171"/>
      <c r="E1" s="172" t="s">
        <v>66</v>
      </c>
      <c r="F1" s="412">
        <f>+0!D9</f>
        <v>0</v>
      </c>
      <c r="G1" s="413"/>
    </row>
    <row r="2" spans="1:7" ht="9" customHeight="1" thickBot="1">
      <c r="A2" s="173"/>
      <c r="B2" s="174">
        <f>SUBSTITUTE(B1,".","")*1</f>
        <v>931113</v>
      </c>
      <c r="C2" s="149"/>
      <c r="D2" s="149"/>
      <c r="E2" s="175"/>
      <c r="F2" s="175"/>
      <c r="G2" s="149"/>
    </row>
    <row r="3" spans="1:11" ht="15.75" thickBot="1">
      <c r="A3" s="173"/>
      <c r="B3" s="434" t="s">
        <v>67</v>
      </c>
      <c r="C3" s="435"/>
      <c r="D3" s="435"/>
      <c r="E3" s="435"/>
      <c r="F3" s="435"/>
      <c r="G3" s="436"/>
      <c r="J3" s="425" t="s">
        <v>440</v>
      </c>
      <c r="K3" s="426"/>
    </row>
    <row r="4" spans="1:11" ht="3.75" customHeight="1" thickBot="1">
      <c r="A4" s="176"/>
      <c r="B4" s="149"/>
      <c r="C4" s="149"/>
      <c r="D4" s="149"/>
      <c r="E4" s="149"/>
      <c r="F4" s="149"/>
      <c r="G4" s="149"/>
      <c r="J4" s="427"/>
      <c r="K4" s="428"/>
    </row>
    <row r="5" spans="1:11" ht="14.25" thickBot="1" thickTop="1">
      <c r="A5" s="173"/>
      <c r="B5" s="437" t="s">
        <v>68</v>
      </c>
      <c r="C5" s="438"/>
      <c r="D5" s="438"/>
      <c r="E5" s="438"/>
      <c r="F5" s="439"/>
      <c r="G5" s="443" t="s">
        <v>69</v>
      </c>
      <c r="J5" s="429"/>
      <c r="K5" s="430"/>
    </row>
    <row r="6" spans="1:7" ht="12.75">
      <c r="A6" s="173"/>
      <c r="B6" s="440"/>
      <c r="C6" s="441"/>
      <c r="D6" s="441"/>
      <c r="E6" s="441"/>
      <c r="F6" s="442"/>
      <c r="G6" s="444"/>
    </row>
    <row r="7" spans="2:7" ht="12.75">
      <c r="B7" s="177"/>
      <c r="C7" s="171"/>
      <c r="D7" s="171"/>
      <c r="E7" s="171"/>
      <c r="F7" s="171"/>
      <c r="G7" s="178"/>
    </row>
    <row r="8" spans="1:7" ht="12.75">
      <c r="A8" s="173"/>
      <c r="B8" s="179" t="s">
        <v>70</v>
      </c>
      <c r="C8" s="180"/>
      <c r="D8" s="181"/>
      <c r="E8" s="181"/>
      <c r="F8" s="181"/>
      <c r="G8" s="182"/>
    </row>
    <row r="9" spans="1:7" ht="12.75">
      <c r="A9" s="173"/>
      <c r="B9" s="183" t="s">
        <v>71</v>
      </c>
      <c r="C9" s="184" t="s">
        <v>72</v>
      </c>
      <c r="D9" s="149"/>
      <c r="E9" s="149"/>
      <c r="F9" s="185"/>
      <c r="G9" s="32"/>
    </row>
    <row r="10" spans="1:7" ht="12.75">
      <c r="A10" s="186"/>
      <c r="B10" s="183" t="s">
        <v>75</v>
      </c>
      <c r="C10" s="187" t="s">
        <v>76</v>
      </c>
      <c r="D10" s="149"/>
      <c r="E10" s="149"/>
      <c r="F10" s="185"/>
      <c r="G10" s="32"/>
    </row>
    <row r="11" spans="1:7" ht="4.5" customHeight="1">
      <c r="A11" s="173"/>
      <c r="B11" s="188"/>
      <c r="C11" s="189"/>
      <c r="D11" s="190"/>
      <c r="E11" s="190"/>
      <c r="F11" s="190"/>
      <c r="G11" s="191"/>
    </row>
    <row r="12" spans="1:7" ht="12.75">
      <c r="A12" s="173"/>
      <c r="B12" s="192">
        <v>621</v>
      </c>
      <c r="C12" s="184" t="s">
        <v>77</v>
      </c>
      <c r="D12" s="149"/>
      <c r="E12" s="149"/>
      <c r="F12" s="185"/>
      <c r="G12" s="32"/>
    </row>
    <row r="13" spans="1:7" ht="9" customHeight="1">
      <c r="A13" s="173"/>
      <c r="B13" s="193"/>
      <c r="C13" s="194"/>
      <c r="D13" s="171"/>
      <c r="E13" s="171"/>
      <c r="F13" s="171"/>
      <c r="G13" s="195"/>
    </row>
    <row r="14" spans="1:7" ht="12.75">
      <c r="A14" s="173"/>
      <c r="B14" s="196"/>
      <c r="C14" s="197"/>
      <c r="D14" s="198"/>
      <c r="E14" s="198"/>
      <c r="F14" s="199" t="s">
        <v>78</v>
      </c>
      <c r="G14" s="46">
        <f>SUM(G9:G12)</f>
        <v>0</v>
      </c>
    </row>
    <row r="15" spans="1:7" ht="12.75">
      <c r="A15" s="173"/>
      <c r="B15" s="177"/>
      <c r="C15" s="171"/>
      <c r="D15" s="171"/>
      <c r="E15" s="171"/>
      <c r="F15" s="171"/>
      <c r="G15" s="201"/>
    </row>
    <row r="16" spans="1:7" ht="12.75">
      <c r="A16" s="173"/>
      <c r="B16" s="202" t="s">
        <v>79</v>
      </c>
      <c r="C16" s="203"/>
      <c r="D16" s="203"/>
      <c r="E16" s="203"/>
      <c r="F16" s="203"/>
      <c r="G16" s="204"/>
    </row>
    <row r="17" spans="2:7" ht="12.75">
      <c r="B17" s="192"/>
      <c r="C17" s="184" t="s">
        <v>183</v>
      </c>
      <c r="D17" s="149"/>
      <c r="E17" s="149"/>
      <c r="F17" s="149"/>
      <c r="G17" s="205"/>
    </row>
    <row r="18" spans="1:7" ht="9" customHeight="1">
      <c r="A18" s="173"/>
      <c r="B18" s="192"/>
      <c r="C18" s="184"/>
      <c r="D18" s="149"/>
      <c r="E18" s="149"/>
      <c r="F18" s="206"/>
      <c r="G18" s="205"/>
    </row>
    <row r="19" spans="2:7" ht="12.75">
      <c r="B19" s="207"/>
      <c r="C19" s="208"/>
      <c r="D19" s="209"/>
      <c r="E19" s="209"/>
      <c r="F19" s="210"/>
      <c r="G19" s="211"/>
    </row>
    <row r="20" spans="1:7" ht="12.75">
      <c r="A20" s="173"/>
      <c r="B20" s="192"/>
      <c r="C20" s="212"/>
      <c r="D20" s="149"/>
      <c r="E20" s="149"/>
      <c r="F20" s="149"/>
      <c r="G20" s="213"/>
    </row>
    <row r="21" spans="1:7" ht="12.75">
      <c r="A21" s="173"/>
      <c r="B21" s="214" t="s">
        <v>81</v>
      </c>
      <c r="C21" s="215"/>
      <c r="D21" s="216"/>
      <c r="E21" s="216"/>
      <c r="F21" s="216"/>
      <c r="G21" s="217"/>
    </row>
    <row r="22" spans="1:7" ht="12.75">
      <c r="A22" s="173"/>
      <c r="B22" s="192">
        <v>6012</v>
      </c>
      <c r="C22" s="184" t="s">
        <v>82</v>
      </c>
      <c r="D22" s="149"/>
      <c r="E22" s="149"/>
      <c r="F22" s="149"/>
      <c r="G22" s="32"/>
    </row>
    <row r="23" spans="1:7" ht="4.5" customHeight="1">
      <c r="A23" s="173"/>
      <c r="B23" s="188"/>
      <c r="C23" s="189"/>
      <c r="D23" s="190"/>
      <c r="E23" s="190"/>
      <c r="F23" s="190"/>
      <c r="G23" s="218"/>
    </row>
    <row r="24" spans="1:7" ht="12.75">
      <c r="A24" s="173"/>
      <c r="B24" s="192">
        <v>60262</v>
      </c>
      <c r="C24" s="184" t="s">
        <v>83</v>
      </c>
      <c r="D24" s="149"/>
      <c r="E24" s="149"/>
      <c r="F24" s="185"/>
      <c r="G24" s="32"/>
    </row>
    <row r="25" spans="1:7" ht="12.75">
      <c r="A25" s="173"/>
      <c r="B25" s="192">
        <v>60265</v>
      </c>
      <c r="C25" s="184" t="s">
        <v>184</v>
      </c>
      <c r="D25" s="149"/>
      <c r="E25" s="149"/>
      <c r="F25" s="149"/>
      <c r="G25" s="32"/>
    </row>
    <row r="26" spans="1:7" ht="12.75">
      <c r="A26" s="173"/>
      <c r="B26" s="192">
        <v>602661</v>
      </c>
      <c r="C26" s="184" t="s">
        <v>463</v>
      </c>
      <c r="D26" s="149"/>
      <c r="E26" s="149"/>
      <c r="F26" s="149"/>
      <c r="G26" s="32"/>
    </row>
    <row r="27" spans="1:7" ht="12.75">
      <c r="A27" s="173"/>
      <c r="B27" s="192">
        <v>602662</v>
      </c>
      <c r="C27" s="184" t="s">
        <v>84</v>
      </c>
      <c r="D27" s="149"/>
      <c r="E27" s="149"/>
      <c r="F27" s="149"/>
      <c r="G27" s="32"/>
    </row>
    <row r="28" spans="1:7" ht="12.75">
      <c r="A28" s="173"/>
      <c r="B28" s="192">
        <v>602664</v>
      </c>
      <c r="C28" s="184" t="s">
        <v>467</v>
      </c>
      <c r="D28" s="149"/>
      <c r="E28" s="149"/>
      <c r="F28" s="149"/>
      <c r="G28" s="32"/>
    </row>
    <row r="29" spans="1:7" ht="12.75">
      <c r="A29" s="173"/>
      <c r="B29" s="192">
        <v>602668</v>
      </c>
      <c r="C29" s="184" t="s">
        <v>85</v>
      </c>
      <c r="D29" s="149"/>
      <c r="E29" s="149"/>
      <c r="F29" s="149"/>
      <c r="G29" s="32"/>
    </row>
    <row r="30" spans="1:7" ht="12.75">
      <c r="A30" s="173"/>
      <c r="B30" s="192">
        <v>60268</v>
      </c>
      <c r="C30" s="184" t="s">
        <v>86</v>
      </c>
      <c r="D30" s="149"/>
      <c r="E30" s="149"/>
      <c r="F30" s="149"/>
      <c r="G30" s="32"/>
    </row>
    <row r="31" spans="1:7" ht="12.75">
      <c r="A31" s="173"/>
      <c r="B31" s="192">
        <v>6028</v>
      </c>
      <c r="C31" s="184" t="s">
        <v>87</v>
      </c>
      <c r="D31" s="149"/>
      <c r="E31" s="149"/>
      <c r="F31" s="149"/>
      <c r="G31" s="32"/>
    </row>
    <row r="32" spans="1:7" ht="4.5" customHeight="1">
      <c r="A32" s="173"/>
      <c r="B32" s="188"/>
      <c r="C32" s="189"/>
      <c r="D32" s="190"/>
      <c r="E32" s="190"/>
      <c r="F32" s="190"/>
      <c r="G32" s="218"/>
    </row>
    <row r="33" spans="1:7" ht="12.75">
      <c r="A33" s="173"/>
      <c r="B33" s="192">
        <v>60622</v>
      </c>
      <c r="C33" s="184" t="s">
        <v>88</v>
      </c>
      <c r="D33" s="149"/>
      <c r="E33" s="149"/>
      <c r="F33" s="149"/>
      <c r="G33" s="64"/>
    </row>
    <row r="34" spans="1:7" ht="12.75">
      <c r="A34" s="173"/>
      <c r="B34" s="192">
        <v>60625</v>
      </c>
      <c r="C34" s="184" t="s">
        <v>185</v>
      </c>
      <c r="D34" s="149"/>
      <c r="E34" s="149"/>
      <c r="F34" s="149"/>
      <c r="G34" s="64"/>
    </row>
    <row r="35" spans="1:7" ht="12.75">
      <c r="A35" s="173"/>
      <c r="B35" s="192">
        <v>606261</v>
      </c>
      <c r="C35" s="184" t="s">
        <v>465</v>
      </c>
      <c r="D35" s="149"/>
      <c r="E35" s="149"/>
      <c r="F35" s="149"/>
      <c r="G35" s="64"/>
    </row>
    <row r="36" spans="1:7" ht="12.75">
      <c r="A36" s="173"/>
      <c r="B36" s="192">
        <v>606262</v>
      </c>
      <c r="C36" s="184" t="s">
        <v>89</v>
      </c>
      <c r="D36" s="149"/>
      <c r="E36" s="149"/>
      <c r="F36" s="149"/>
      <c r="G36" s="64"/>
    </row>
    <row r="37" spans="1:7" ht="12.75">
      <c r="A37" s="173"/>
      <c r="B37" s="192">
        <v>606268</v>
      </c>
      <c r="C37" s="184" t="s">
        <v>90</v>
      </c>
      <c r="D37" s="149"/>
      <c r="E37" s="149"/>
      <c r="F37" s="149"/>
      <c r="G37" s="64"/>
    </row>
    <row r="38" spans="1:7" ht="12.75">
      <c r="A38" s="173"/>
      <c r="B38" s="192">
        <v>6068</v>
      </c>
      <c r="C38" s="184" t="s">
        <v>91</v>
      </c>
      <c r="D38" s="149"/>
      <c r="E38" s="149"/>
      <c r="F38" s="149"/>
      <c r="G38" s="32"/>
    </row>
    <row r="39" spans="1:7" ht="4.5" customHeight="1">
      <c r="A39" s="173"/>
      <c r="B39" s="188"/>
      <c r="C39" s="189"/>
      <c r="D39" s="190"/>
      <c r="E39" s="190"/>
      <c r="F39" s="190"/>
      <c r="G39" s="218"/>
    </row>
    <row r="40" spans="1:7" ht="12.75">
      <c r="A40" s="173"/>
      <c r="B40" s="192">
        <v>6072</v>
      </c>
      <c r="C40" s="184" t="s">
        <v>92</v>
      </c>
      <c r="D40" s="149"/>
      <c r="E40" s="149"/>
      <c r="F40" s="149"/>
      <c r="G40" s="32"/>
    </row>
    <row r="41" spans="1:7" ht="4.5" customHeight="1">
      <c r="A41" s="173"/>
      <c r="B41" s="188"/>
      <c r="C41" s="189"/>
      <c r="D41" s="190"/>
      <c r="E41" s="190"/>
      <c r="F41" s="190"/>
      <c r="G41" s="218"/>
    </row>
    <row r="42" spans="1:7" ht="12.75">
      <c r="A42" s="173"/>
      <c r="B42" s="192">
        <v>61228</v>
      </c>
      <c r="C42" s="184" t="s">
        <v>93</v>
      </c>
      <c r="D42" s="149"/>
      <c r="E42" s="149"/>
      <c r="F42" s="185"/>
      <c r="G42" s="32"/>
    </row>
    <row r="43" spans="1:7" ht="12.75">
      <c r="A43" s="173"/>
      <c r="B43" s="192">
        <v>61231</v>
      </c>
      <c r="C43" s="184" t="s">
        <v>94</v>
      </c>
      <c r="D43" s="149"/>
      <c r="E43" s="149"/>
      <c r="F43" s="149"/>
      <c r="G43" s="32"/>
    </row>
    <row r="44" spans="1:7" ht="4.5" customHeight="1">
      <c r="A44" s="173"/>
      <c r="B44" s="188"/>
      <c r="C44" s="189"/>
      <c r="D44" s="190"/>
      <c r="E44" s="190"/>
      <c r="F44" s="190"/>
      <c r="G44" s="218"/>
    </row>
    <row r="45" spans="1:7" ht="12.75">
      <c r="A45" s="173"/>
      <c r="B45" s="192">
        <v>613252</v>
      </c>
      <c r="C45" s="184" t="s">
        <v>95</v>
      </c>
      <c r="D45" s="149"/>
      <c r="E45" s="149"/>
      <c r="F45" s="149"/>
      <c r="G45" s="32"/>
    </row>
    <row r="46" spans="1:7" ht="12.75">
      <c r="A46" s="173"/>
      <c r="B46" s="192">
        <v>613258</v>
      </c>
      <c r="C46" s="184" t="s">
        <v>96</v>
      </c>
      <c r="D46" s="149"/>
      <c r="E46" s="149"/>
      <c r="F46" s="149"/>
      <c r="G46" s="32"/>
    </row>
    <row r="47" spans="1:7" ht="4.5" customHeight="1">
      <c r="A47" s="173"/>
      <c r="B47" s="188"/>
      <c r="C47" s="189"/>
      <c r="D47" s="190"/>
      <c r="E47" s="190"/>
      <c r="F47" s="190"/>
      <c r="G47" s="218"/>
    </row>
    <row r="48" spans="1:7" ht="12.75">
      <c r="A48" s="173"/>
      <c r="B48" s="192">
        <v>615251</v>
      </c>
      <c r="C48" s="184" t="s">
        <v>97</v>
      </c>
      <c r="D48" s="149"/>
      <c r="E48" s="149"/>
      <c r="F48" s="149"/>
      <c r="G48" s="32"/>
    </row>
    <row r="49" spans="1:7" ht="12.75">
      <c r="A49" s="173"/>
      <c r="B49" s="192">
        <v>615258</v>
      </c>
      <c r="C49" s="184" t="s">
        <v>98</v>
      </c>
      <c r="D49" s="149"/>
      <c r="E49" s="149"/>
      <c r="F49" s="149"/>
      <c r="G49" s="32"/>
    </row>
    <row r="50" spans="1:7" ht="12.75">
      <c r="A50" s="173"/>
      <c r="B50" s="192">
        <v>615268</v>
      </c>
      <c r="C50" s="184" t="s">
        <v>99</v>
      </c>
      <c r="D50" s="149"/>
      <c r="E50" s="149"/>
      <c r="F50" s="149"/>
      <c r="G50" s="32"/>
    </row>
    <row r="51" spans="1:7" ht="4.5" customHeight="1">
      <c r="A51" s="173"/>
      <c r="B51" s="188"/>
      <c r="C51" s="189"/>
      <c r="D51" s="190"/>
      <c r="E51" s="190"/>
      <c r="F51" s="190"/>
      <c r="G51" s="218"/>
    </row>
    <row r="52" spans="1:7" ht="12.75">
      <c r="A52" s="173"/>
      <c r="B52" s="192">
        <v>618</v>
      </c>
      <c r="C52" s="184" t="s">
        <v>106</v>
      </c>
      <c r="D52" s="149"/>
      <c r="E52" s="149"/>
      <c r="F52" s="185"/>
      <c r="G52" s="32"/>
    </row>
    <row r="53" spans="1:7" ht="4.5" customHeight="1">
      <c r="A53" s="173"/>
      <c r="B53" s="188"/>
      <c r="C53" s="189"/>
      <c r="D53" s="190"/>
      <c r="E53" s="190"/>
      <c r="F53" s="190"/>
      <c r="G53" s="218"/>
    </row>
    <row r="54" spans="1:7" ht="12.75">
      <c r="A54" s="173"/>
      <c r="B54" s="192">
        <v>6263</v>
      </c>
      <c r="C54" s="184" t="s">
        <v>186</v>
      </c>
      <c r="D54" s="149"/>
      <c r="E54" s="149"/>
      <c r="F54" s="149"/>
      <c r="G54" s="64"/>
    </row>
    <row r="55" spans="1:7" ht="4.5" customHeight="1">
      <c r="A55" s="173"/>
      <c r="B55" s="188"/>
      <c r="C55" s="189"/>
      <c r="D55" s="190"/>
      <c r="E55" s="190"/>
      <c r="F55" s="190"/>
      <c r="G55" s="218"/>
    </row>
    <row r="56" spans="1:7" ht="12.75">
      <c r="A56" s="173"/>
      <c r="B56" s="192">
        <v>6286</v>
      </c>
      <c r="C56" s="184" t="s">
        <v>113</v>
      </c>
      <c r="D56" s="149"/>
      <c r="E56" s="149"/>
      <c r="F56" s="149"/>
      <c r="G56" s="64"/>
    </row>
    <row r="57" spans="1:7" ht="12.75">
      <c r="A57" s="173"/>
      <c r="B57" s="192">
        <v>6288</v>
      </c>
      <c r="C57" s="184" t="s">
        <v>114</v>
      </c>
      <c r="D57" s="149"/>
      <c r="E57" s="149"/>
      <c r="F57" s="149"/>
      <c r="G57" s="32"/>
    </row>
    <row r="58" spans="1:7" ht="4.5" customHeight="1">
      <c r="A58" s="173"/>
      <c r="B58" s="188"/>
      <c r="C58" s="189"/>
      <c r="D58" s="190"/>
      <c r="E58" s="190"/>
      <c r="F58" s="190"/>
      <c r="G58" s="218"/>
    </row>
    <row r="59" spans="1:7" ht="12.75">
      <c r="A59" s="173"/>
      <c r="B59" s="192">
        <v>6523</v>
      </c>
      <c r="C59" s="184" t="s">
        <v>115</v>
      </c>
      <c r="D59" s="149"/>
      <c r="E59" s="149"/>
      <c r="F59" s="185"/>
      <c r="G59" s="32"/>
    </row>
    <row r="60" spans="1:7" ht="9" customHeight="1">
      <c r="A60" s="173"/>
      <c r="B60" s="219"/>
      <c r="C60" s="147"/>
      <c r="D60" s="171"/>
      <c r="E60" s="171"/>
      <c r="F60" s="171"/>
      <c r="G60" s="220"/>
    </row>
    <row r="61" spans="1:7" ht="12.75">
      <c r="A61" s="173"/>
      <c r="B61" s="221"/>
      <c r="C61" s="222"/>
      <c r="D61" s="223"/>
      <c r="E61" s="223"/>
      <c r="F61" s="224" t="s">
        <v>121</v>
      </c>
      <c r="G61" s="71">
        <f>SUM(G22:G59)</f>
        <v>0</v>
      </c>
    </row>
    <row r="62" spans="1:7" ht="12.75">
      <c r="A62" s="173"/>
      <c r="B62" s="192"/>
      <c r="C62" s="184"/>
      <c r="D62" s="149"/>
      <c r="E62" s="149"/>
      <c r="F62" s="149"/>
      <c r="G62" s="226"/>
    </row>
    <row r="63" spans="1:7" ht="12.75">
      <c r="A63" s="173"/>
      <c r="B63" s="227" t="s">
        <v>122</v>
      </c>
      <c r="C63" s="228"/>
      <c r="D63" s="229"/>
      <c r="E63" s="229"/>
      <c r="F63" s="229"/>
      <c r="G63" s="230"/>
    </row>
    <row r="64" spans="1:7" ht="12.75">
      <c r="A64" s="173"/>
      <c r="B64" s="192">
        <v>6811252</v>
      </c>
      <c r="C64" s="184" t="s">
        <v>125</v>
      </c>
      <c r="D64" s="149"/>
      <c r="E64" s="149"/>
      <c r="F64" s="185"/>
      <c r="G64" s="32"/>
    </row>
    <row r="65" spans="1:7" ht="4.5" customHeight="1">
      <c r="A65" s="173"/>
      <c r="B65" s="188"/>
      <c r="C65" s="189"/>
      <c r="D65" s="190"/>
      <c r="E65" s="190"/>
      <c r="F65" s="190"/>
      <c r="G65" s="218"/>
    </row>
    <row r="66" spans="1:7" ht="12.75">
      <c r="A66" s="173"/>
      <c r="B66" s="192">
        <v>68112831</v>
      </c>
      <c r="C66" s="184" t="s">
        <v>187</v>
      </c>
      <c r="D66" s="149"/>
      <c r="E66" s="149"/>
      <c r="F66" s="149"/>
      <c r="G66" s="32"/>
    </row>
    <row r="67" spans="1:7" ht="12.75">
      <c r="A67" s="173"/>
      <c r="B67" s="192">
        <v>6811288</v>
      </c>
      <c r="C67" s="184" t="s">
        <v>126</v>
      </c>
      <c r="D67" s="149"/>
      <c r="E67" s="149"/>
      <c r="F67" s="149"/>
      <c r="G67" s="32"/>
    </row>
    <row r="68" spans="1:7" ht="9" customHeight="1">
      <c r="A68" s="173"/>
      <c r="B68" s="219"/>
      <c r="C68" s="147"/>
      <c r="D68" s="171"/>
      <c r="E68" s="171"/>
      <c r="F68" s="171"/>
      <c r="G68" s="220"/>
    </row>
    <row r="69" spans="2:7" ht="12.75">
      <c r="B69" s="231"/>
      <c r="C69" s="232"/>
      <c r="D69" s="233"/>
      <c r="E69" s="233"/>
      <c r="F69" s="234" t="s">
        <v>127</v>
      </c>
      <c r="G69" s="81">
        <f>SUM(G64:G67)</f>
        <v>0</v>
      </c>
    </row>
    <row r="70" spans="2:7" ht="13.5" thickBot="1">
      <c r="B70" s="236"/>
      <c r="C70" s="187"/>
      <c r="D70" s="237"/>
      <c r="E70" s="149"/>
      <c r="F70" s="149"/>
      <c r="G70" s="226"/>
    </row>
    <row r="71" spans="1:7" ht="16.5" thickBot="1" thickTop="1">
      <c r="A71" s="173"/>
      <c r="B71" s="445" t="s">
        <v>128</v>
      </c>
      <c r="C71" s="446"/>
      <c r="D71" s="446"/>
      <c r="E71" s="446"/>
      <c r="F71" s="447"/>
      <c r="G71" s="84">
        <f>G14+G61+G69</f>
        <v>0</v>
      </c>
    </row>
    <row r="72" spans="1:7" ht="13.5" thickTop="1">
      <c r="A72" s="173"/>
      <c r="B72" s="239"/>
      <c r="C72" s="239"/>
      <c r="D72" s="239"/>
      <c r="E72" s="239"/>
      <c r="F72" s="239"/>
      <c r="G72" s="239"/>
    </row>
    <row r="73" spans="1:7" ht="12.75">
      <c r="A73" s="173"/>
      <c r="B73" s="240"/>
      <c r="C73" s="240"/>
      <c r="D73" s="240"/>
      <c r="E73" s="240"/>
      <c r="F73" s="240"/>
      <c r="G73" s="240"/>
    </row>
    <row r="74" spans="1:7" ht="12.75">
      <c r="A74" s="173"/>
      <c r="B74" s="176"/>
      <c r="C74" s="176"/>
      <c r="D74" s="176"/>
      <c r="E74" s="176"/>
      <c r="F74" s="176"/>
      <c r="G74" s="176"/>
    </row>
    <row r="75" spans="1:7" ht="12.75">
      <c r="A75" s="166"/>
      <c r="B75" s="176"/>
      <c r="C75" s="176"/>
      <c r="D75" s="176"/>
      <c r="E75" s="176"/>
      <c r="F75" s="176"/>
      <c r="G75" s="176"/>
    </row>
    <row r="76" spans="1:7" ht="12.75">
      <c r="A76" s="166"/>
      <c r="B76" s="239"/>
      <c r="C76" s="239"/>
      <c r="D76" s="239"/>
      <c r="E76" s="239"/>
      <c r="F76" s="239"/>
      <c r="G76" s="239"/>
    </row>
    <row r="77" spans="1:7" ht="12.75">
      <c r="A77" s="166"/>
      <c r="B77" s="170" t="s">
        <v>177</v>
      </c>
      <c r="C77" s="241"/>
      <c r="D77" s="242"/>
      <c r="E77" s="243"/>
      <c r="F77" s="243"/>
      <c r="G77" s="239"/>
    </row>
    <row r="78" spans="1:7" ht="3.75" customHeight="1">
      <c r="A78" s="166"/>
      <c r="B78" s="244"/>
      <c r="C78" s="245"/>
      <c r="D78" s="239"/>
      <c r="E78" s="243"/>
      <c r="F78" s="243"/>
      <c r="G78" s="239"/>
    </row>
    <row r="79" spans="1:7" ht="15.75" thickBot="1">
      <c r="A79" s="166"/>
      <c r="B79" s="434" t="s">
        <v>130</v>
      </c>
      <c r="C79" s="435"/>
      <c r="D79" s="435"/>
      <c r="E79" s="435"/>
      <c r="F79" s="435"/>
      <c r="G79" s="436"/>
    </row>
    <row r="80" spans="2:7" ht="3.75" customHeight="1" thickBot="1">
      <c r="B80" s="149"/>
      <c r="C80" s="149"/>
      <c r="D80" s="149"/>
      <c r="E80" s="149"/>
      <c r="F80" s="149"/>
      <c r="G80" s="149"/>
    </row>
    <row r="81" spans="1:7" ht="13.5" thickTop="1">
      <c r="A81" s="173"/>
      <c r="B81" s="437" t="s">
        <v>131</v>
      </c>
      <c r="C81" s="438"/>
      <c r="D81" s="438"/>
      <c r="E81" s="438"/>
      <c r="F81" s="439"/>
      <c r="G81" s="443" t="s">
        <v>69</v>
      </c>
    </row>
    <row r="82" spans="1:7" ht="12.75">
      <c r="A82" s="176"/>
      <c r="B82" s="440"/>
      <c r="C82" s="441"/>
      <c r="D82" s="441"/>
      <c r="E82" s="441"/>
      <c r="F82" s="442"/>
      <c r="G82" s="444"/>
    </row>
    <row r="83" spans="1:7" ht="12.75">
      <c r="A83" s="173"/>
      <c r="B83" s="246"/>
      <c r="C83" s="247"/>
      <c r="D83" s="247"/>
      <c r="E83" s="247"/>
      <c r="F83" s="247"/>
      <c r="G83" s="248"/>
    </row>
    <row r="84" spans="1:7" ht="12.75">
      <c r="A84" s="194"/>
      <c r="B84" s="249" t="s">
        <v>132</v>
      </c>
      <c r="C84" s="250"/>
      <c r="D84" s="250"/>
      <c r="E84" s="250"/>
      <c r="F84" s="250"/>
      <c r="G84" s="251"/>
    </row>
    <row r="85" spans="1:7" ht="12.75">
      <c r="A85" s="173"/>
      <c r="B85" s="192">
        <v>609</v>
      </c>
      <c r="C85" s="212" t="s">
        <v>133</v>
      </c>
      <c r="D85" s="149"/>
      <c r="E85" s="149"/>
      <c r="F85" s="185"/>
      <c r="G85" s="99"/>
    </row>
    <row r="86" spans="2:7" ht="12.75">
      <c r="B86" s="192">
        <v>619</v>
      </c>
      <c r="C86" s="212" t="s">
        <v>134</v>
      </c>
      <c r="D86" s="149"/>
      <c r="E86" s="149"/>
      <c r="F86" s="185"/>
      <c r="G86" s="99"/>
    </row>
    <row r="87" spans="2:7" ht="12.75">
      <c r="B87" s="192">
        <v>629</v>
      </c>
      <c r="C87" s="212" t="s">
        <v>135</v>
      </c>
      <c r="D87" s="149"/>
      <c r="E87" s="149"/>
      <c r="F87" s="185"/>
      <c r="G87" s="99"/>
    </row>
    <row r="88" spans="1:7" ht="4.5" customHeight="1">
      <c r="A88" s="159"/>
      <c r="B88" s="188"/>
      <c r="C88" s="252"/>
      <c r="D88" s="190"/>
      <c r="E88" s="190"/>
      <c r="F88" s="190"/>
      <c r="G88" s="253"/>
    </row>
    <row r="89" spans="2:7" ht="12.75">
      <c r="B89" s="192">
        <v>6319</v>
      </c>
      <c r="C89" s="212" t="s">
        <v>136</v>
      </c>
      <c r="D89" s="149"/>
      <c r="E89" s="149"/>
      <c r="F89" s="185"/>
      <c r="G89" s="99"/>
    </row>
    <row r="90" spans="2:7" ht="12.75">
      <c r="B90" s="192">
        <v>6339</v>
      </c>
      <c r="C90" s="212" t="s">
        <v>137</v>
      </c>
      <c r="D90" s="149"/>
      <c r="E90" s="149"/>
      <c r="F90" s="185"/>
      <c r="G90" s="99"/>
    </row>
    <row r="91" spans="1:7" ht="12.75">
      <c r="A91" s="173"/>
      <c r="B91" s="192">
        <v>6419</v>
      </c>
      <c r="C91" s="212" t="s">
        <v>138</v>
      </c>
      <c r="D91" s="149"/>
      <c r="E91" s="149"/>
      <c r="F91" s="185"/>
      <c r="G91" s="99"/>
    </row>
    <row r="92" spans="1:7" ht="12.75">
      <c r="A92" s="173"/>
      <c r="B92" s="192">
        <v>64519</v>
      </c>
      <c r="C92" s="212" t="s">
        <v>140</v>
      </c>
      <c r="D92" s="149"/>
      <c r="E92" s="149"/>
      <c r="F92" s="185"/>
      <c r="G92" s="99"/>
    </row>
    <row r="93" spans="1:7" ht="12.75">
      <c r="A93" s="173"/>
      <c r="B93" s="192">
        <v>64719</v>
      </c>
      <c r="C93" s="212" t="s">
        <v>142</v>
      </c>
      <c r="D93" s="149"/>
      <c r="E93" s="149"/>
      <c r="F93" s="185"/>
      <c r="G93" s="99"/>
    </row>
    <row r="94" spans="1:7" ht="12.75">
      <c r="A94" s="173"/>
      <c r="B94" s="192">
        <v>6489</v>
      </c>
      <c r="C94" s="212" t="s">
        <v>144</v>
      </c>
      <c r="D94" s="149"/>
      <c r="E94" s="149"/>
      <c r="F94" s="185"/>
      <c r="G94" s="99"/>
    </row>
    <row r="95" spans="1:7" ht="4.5" customHeight="1">
      <c r="A95" s="173"/>
      <c r="B95" s="188"/>
      <c r="C95" s="252"/>
      <c r="D95" s="190"/>
      <c r="E95" s="190"/>
      <c r="F95" s="190"/>
      <c r="G95" s="253"/>
    </row>
    <row r="96" spans="1:7" ht="12.75">
      <c r="A96" s="173"/>
      <c r="B96" s="192">
        <v>7474</v>
      </c>
      <c r="C96" s="212" t="s">
        <v>145</v>
      </c>
      <c r="D96" s="149"/>
      <c r="E96" s="149"/>
      <c r="F96" s="185"/>
      <c r="G96" s="99"/>
    </row>
    <row r="97" spans="1:7" ht="12.75">
      <c r="A97" s="173"/>
      <c r="B97" s="192">
        <v>7476</v>
      </c>
      <c r="C97" s="212" t="s">
        <v>146</v>
      </c>
      <c r="D97" s="149"/>
      <c r="E97" s="149"/>
      <c r="F97" s="185"/>
      <c r="G97" s="99"/>
    </row>
    <row r="98" spans="1:7" ht="12.75">
      <c r="A98" s="173"/>
      <c r="B98" s="192">
        <v>7484</v>
      </c>
      <c r="C98" s="212" t="s">
        <v>147</v>
      </c>
      <c r="D98" s="149"/>
      <c r="E98" s="149"/>
      <c r="F98" s="185"/>
      <c r="G98" s="99"/>
    </row>
    <row r="99" spans="1:7" ht="12.75">
      <c r="A99" s="173"/>
      <c r="B99" s="192">
        <v>7541</v>
      </c>
      <c r="C99" s="212" t="s">
        <v>148</v>
      </c>
      <c r="D99" s="149"/>
      <c r="E99" s="149"/>
      <c r="F99" s="185"/>
      <c r="G99" s="99"/>
    </row>
    <row r="100" spans="1:7" ht="12.75">
      <c r="A100" s="173"/>
      <c r="B100" s="192">
        <v>7548</v>
      </c>
      <c r="C100" s="212" t="s">
        <v>149</v>
      </c>
      <c r="D100" s="149"/>
      <c r="E100" s="149"/>
      <c r="F100" s="185"/>
      <c r="G100" s="99"/>
    </row>
    <row r="101" spans="1:7" ht="12.75">
      <c r="A101" s="173"/>
      <c r="B101" s="192">
        <v>758</v>
      </c>
      <c r="C101" s="212" t="s">
        <v>150</v>
      </c>
      <c r="D101" s="149"/>
      <c r="E101" s="149"/>
      <c r="F101" s="185"/>
      <c r="G101" s="99"/>
    </row>
    <row r="102" spans="1:7" ht="12.75">
      <c r="A102" s="173"/>
      <c r="B102" s="192">
        <v>772</v>
      </c>
      <c r="C102" s="212" t="s">
        <v>151</v>
      </c>
      <c r="D102" s="149"/>
      <c r="E102" s="149"/>
      <c r="F102" s="185"/>
      <c r="G102" s="99"/>
    </row>
    <row r="103" spans="1:7" ht="9" customHeight="1">
      <c r="A103" s="173"/>
      <c r="B103" s="219"/>
      <c r="C103" s="254"/>
      <c r="D103" s="171"/>
      <c r="E103" s="171"/>
      <c r="F103" s="171"/>
      <c r="G103" s="255"/>
    </row>
    <row r="104" spans="1:7" ht="12.75">
      <c r="A104" s="173"/>
      <c r="B104" s="256"/>
      <c r="C104" s="257"/>
      <c r="D104" s="258"/>
      <c r="E104" s="258"/>
      <c r="F104" s="259" t="s">
        <v>152</v>
      </c>
      <c r="G104" s="112">
        <f>SUM(G85:G102)</f>
        <v>0</v>
      </c>
    </row>
    <row r="105" spans="1:7" ht="12.75">
      <c r="A105" s="173"/>
      <c r="B105" s="192"/>
      <c r="C105" s="212"/>
      <c r="D105" s="149"/>
      <c r="E105" s="149"/>
      <c r="F105" s="149"/>
      <c r="G105" s="260"/>
    </row>
    <row r="106" spans="1:7" ht="12.75">
      <c r="A106" s="173"/>
      <c r="B106" s="261" t="s">
        <v>153</v>
      </c>
      <c r="C106" s="262"/>
      <c r="D106" s="262"/>
      <c r="E106" s="262"/>
      <c r="F106" s="262"/>
      <c r="G106" s="263"/>
    </row>
    <row r="107" spans="1:7" ht="12.75">
      <c r="A107" s="173"/>
      <c r="B107" s="264"/>
      <c r="C107" s="184" t="s">
        <v>188</v>
      </c>
      <c r="D107" s="149"/>
      <c r="E107" s="265"/>
      <c r="F107" s="149"/>
      <c r="G107" s="266"/>
    </row>
    <row r="108" spans="1:7" ht="9" customHeight="1">
      <c r="A108" s="173"/>
      <c r="B108" s="267"/>
      <c r="C108" s="147"/>
      <c r="D108" s="171"/>
      <c r="E108" s="268"/>
      <c r="F108" s="171"/>
      <c r="G108" s="269"/>
    </row>
    <row r="109" spans="1:7" ht="12.75">
      <c r="A109" s="173"/>
      <c r="B109" s="270"/>
      <c r="C109" s="271"/>
      <c r="D109" s="272"/>
      <c r="E109" s="272"/>
      <c r="F109" s="273"/>
      <c r="G109" s="274"/>
    </row>
    <row r="110" spans="1:7" ht="13.5" thickBot="1">
      <c r="A110" s="173"/>
      <c r="B110" s="275" t="s">
        <v>156</v>
      </c>
      <c r="C110" s="276"/>
      <c r="D110" s="276"/>
      <c r="E110" s="276"/>
      <c r="F110" s="276"/>
      <c r="G110" s="277"/>
    </row>
    <row r="111" spans="2:7" ht="13.5" thickTop="1">
      <c r="B111" s="148"/>
      <c r="C111" s="149"/>
      <c r="D111" s="149"/>
      <c r="E111" s="149"/>
      <c r="F111" s="149"/>
      <c r="G111" s="150"/>
    </row>
    <row r="112" spans="1:7" ht="13.5" thickBot="1">
      <c r="A112" s="173"/>
      <c r="B112" s="148"/>
      <c r="C112" s="149"/>
      <c r="D112" s="149"/>
      <c r="E112" s="149"/>
      <c r="F112" s="149"/>
      <c r="G112" s="152"/>
    </row>
    <row r="113" spans="2:7" ht="15" thickBot="1">
      <c r="B113" s="148"/>
      <c r="C113" s="149"/>
      <c r="D113" s="278" t="s">
        <v>157</v>
      </c>
      <c r="E113" s="149"/>
      <c r="F113" s="149"/>
      <c r="G113" s="279">
        <f>G71-G104</f>
        <v>0</v>
      </c>
    </row>
    <row r="114" spans="2:7" ht="12.75">
      <c r="B114" s="148"/>
      <c r="C114" s="149"/>
      <c r="D114" s="280"/>
      <c r="E114" s="149"/>
      <c r="F114" s="149"/>
      <c r="G114" s="281"/>
    </row>
    <row r="115" spans="2:7" ht="12.75">
      <c r="B115" s="148"/>
      <c r="C115" s="149"/>
      <c r="D115" s="280"/>
      <c r="E115" s="149"/>
      <c r="F115" s="265"/>
      <c r="G115" s="281" t="s">
        <v>189</v>
      </c>
    </row>
    <row r="116" spans="2:7" ht="13.5" thickBot="1">
      <c r="B116" s="148"/>
      <c r="C116" s="149"/>
      <c r="D116" s="280"/>
      <c r="E116" s="149"/>
      <c r="F116" s="265"/>
      <c r="G116" s="281" t="s">
        <v>190</v>
      </c>
    </row>
    <row r="117" spans="2:7" ht="15" thickBot="1">
      <c r="B117" s="148"/>
      <c r="C117" s="149"/>
      <c r="D117" s="278" t="s">
        <v>160</v>
      </c>
      <c r="E117" s="149"/>
      <c r="F117" s="282"/>
      <c r="G117" s="283"/>
    </row>
    <row r="118" spans="2:7" ht="13.5" thickBot="1">
      <c r="B118" s="148"/>
      <c r="C118" s="149"/>
      <c r="D118" s="280"/>
      <c r="E118" s="149"/>
      <c r="F118" s="171"/>
      <c r="G118" s="284"/>
    </row>
    <row r="119" spans="2:7" ht="15.75" thickBot="1">
      <c r="B119" s="148"/>
      <c r="C119" s="149"/>
      <c r="D119" s="285" t="s">
        <v>161</v>
      </c>
      <c r="E119" s="149"/>
      <c r="F119" s="286"/>
      <c r="G119" s="287">
        <f>IF(G117=0,0,G113/G117)</f>
        <v>0</v>
      </c>
    </row>
    <row r="120" spans="2:7" ht="15">
      <c r="B120" s="148"/>
      <c r="C120" s="149"/>
      <c r="D120" s="280"/>
      <c r="E120" s="149"/>
      <c r="F120" s="149"/>
      <c r="G120" s="288"/>
    </row>
    <row r="121" spans="2:7" ht="13.5" thickBot="1">
      <c r="B121" s="275"/>
      <c r="C121" s="276"/>
      <c r="D121" s="289"/>
      <c r="E121" s="276"/>
      <c r="F121" s="276"/>
      <c r="G121" s="290"/>
    </row>
    <row r="122" spans="2:7" ht="13.5" thickTop="1">
      <c r="B122" s="148"/>
      <c r="C122" s="149"/>
      <c r="D122" s="149"/>
      <c r="E122" s="149"/>
      <c r="F122" s="149"/>
      <c r="G122" s="150"/>
    </row>
    <row r="123" spans="2:7" ht="12.75">
      <c r="B123" s="148"/>
      <c r="C123" s="151" t="s">
        <v>162</v>
      </c>
      <c r="D123" s="149"/>
      <c r="E123" s="149"/>
      <c r="F123" s="149"/>
      <c r="G123" s="152"/>
    </row>
    <row r="124" spans="1:7" ht="12.75">
      <c r="A124" s="159"/>
      <c r="B124" s="153"/>
      <c r="C124" s="154"/>
      <c r="D124" s="154"/>
      <c r="E124" s="154"/>
      <c r="F124" s="154"/>
      <c r="G124" s="155"/>
    </row>
    <row r="125" spans="1:7" ht="12.75">
      <c r="A125" s="163"/>
      <c r="B125" s="156"/>
      <c r="C125" s="157"/>
      <c r="D125" s="157"/>
      <c r="E125" s="157"/>
      <c r="F125" s="157"/>
      <c r="G125" s="158"/>
    </row>
    <row r="126" spans="1:7" ht="12.75">
      <c r="A126" s="163"/>
      <c r="B126" s="156"/>
      <c r="C126" s="157"/>
      <c r="D126" s="157"/>
      <c r="E126" s="157"/>
      <c r="F126" s="157"/>
      <c r="G126" s="158"/>
    </row>
    <row r="127" spans="1:7" ht="12.75">
      <c r="A127" s="163"/>
      <c r="B127" s="156"/>
      <c r="C127" s="157"/>
      <c r="D127" s="157"/>
      <c r="E127" s="157"/>
      <c r="F127" s="157"/>
      <c r="G127" s="158"/>
    </row>
    <row r="128" spans="1:7" ht="12.75">
      <c r="A128" s="163"/>
      <c r="B128" s="156"/>
      <c r="C128" s="157"/>
      <c r="D128" s="157"/>
      <c r="E128" s="157"/>
      <c r="F128" s="157"/>
      <c r="G128" s="158"/>
    </row>
    <row r="129" spans="1:7" ht="13.5" thickBot="1">
      <c r="A129" s="163"/>
      <c r="B129" s="160"/>
      <c r="C129" s="161"/>
      <c r="D129" s="161"/>
      <c r="E129" s="161"/>
      <c r="F129" s="161"/>
      <c r="G129" s="162"/>
    </row>
    <row r="130" spans="1:7" ht="13.5" thickTop="1">
      <c r="A130" s="166"/>
      <c r="B130" s="164"/>
      <c r="C130" s="164"/>
      <c r="D130" s="164"/>
      <c r="E130" s="164"/>
      <c r="F130" s="164"/>
      <c r="G130" s="164"/>
    </row>
    <row r="131" ht="12.75">
      <c r="A131" s="166"/>
    </row>
    <row r="132" ht="12.75">
      <c r="A132" s="166"/>
    </row>
    <row r="133" ht="12.75">
      <c r="A133" s="166"/>
    </row>
    <row r="134" ht="12.75">
      <c r="A134" s="166"/>
    </row>
    <row r="135" ht="12.75">
      <c r="A135" s="166"/>
    </row>
    <row r="136" ht="12.75">
      <c r="A136" s="166"/>
    </row>
    <row r="137" ht="12.75">
      <c r="A137" s="166"/>
    </row>
  </sheetData>
  <sheetProtection password="DDAC" sheet="1" objects="1" scenarios="1"/>
  <mergeCells count="9">
    <mergeCell ref="J3:K5"/>
    <mergeCell ref="B71:F71"/>
    <mergeCell ref="B79:G79"/>
    <mergeCell ref="B81:F82"/>
    <mergeCell ref="G81:G82"/>
    <mergeCell ref="F1:G1"/>
    <mergeCell ref="B3:G3"/>
    <mergeCell ref="B5:F6"/>
    <mergeCell ref="G5:G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1"/>
  <sheetViews>
    <sheetView showGridLines="0" workbookViewId="0" topLeftCell="A1">
      <pane ySplit="6" topLeftCell="BM12" activePane="bottomLeft" state="frozen"/>
      <selection pane="topLeft" activeCell="A7" sqref="A7"/>
      <selection pane="bottomLeft" activeCell="I147" sqref="I147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57421875" style="0" customWidth="1"/>
    <col min="10" max="11" width="11.7109375" style="0" customWidth="1"/>
  </cols>
  <sheetData>
    <row r="1" spans="1:7" ht="12.75">
      <c r="A1" s="12"/>
      <c r="B1" s="13" t="s">
        <v>418</v>
      </c>
      <c r="C1" s="13"/>
      <c r="D1" s="291" t="s">
        <v>419</v>
      </c>
      <c r="E1" s="292"/>
      <c r="F1" s="412">
        <f>+0!D9</f>
        <v>0</v>
      </c>
      <c r="G1" s="413"/>
    </row>
    <row r="2" spans="1:7" ht="9" customHeight="1" thickBot="1">
      <c r="A2" s="16"/>
      <c r="B2" s="17"/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4.5" customHeight="1">
      <c r="A14" s="16"/>
      <c r="B14" s="35"/>
      <c r="C14" s="36"/>
      <c r="D14" s="14"/>
      <c r="E14" s="14"/>
      <c r="F14" s="14"/>
      <c r="G14" s="37"/>
    </row>
    <row r="15" spans="1:7" ht="12.75">
      <c r="A15" s="16"/>
      <c r="B15" s="38">
        <v>64715</v>
      </c>
      <c r="C15" s="30" t="s">
        <v>421</v>
      </c>
      <c r="D15" s="18"/>
      <c r="E15" s="18"/>
      <c r="F15" s="18"/>
      <c r="G15" s="32"/>
    </row>
    <row r="16" spans="1:7" ht="12.75">
      <c r="A16" s="16"/>
      <c r="B16" s="38">
        <v>64725</v>
      </c>
      <c r="C16" s="30" t="s">
        <v>422</v>
      </c>
      <c r="D16" s="18"/>
      <c r="E16" s="18"/>
      <c r="F16" s="18"/>
      <c r="G16" s="32"/>
    </row>
    <row r="17" spans="1:7" ht="9" customHeight="1">
      <c r="A17" s="21"/>
      <c r="B17" s="39"/>
      <c r="C17" s="40"/>
      <c r="D17" s="23"/>
      <c r="E17" s="23"/>
      <c r="F17" s="23"/>
      <c r="G17" s="41"/>
    </row>
    <row r="18" spans="1:7" ht="12.75">
      <c r="A18" s="16"/>
      <c r="B18" s="42"/>
      <c r="C18" s="43"/>
      <c r="D18" s="44"/>
      <c r="E18" s="44"/>
      <c r="F18" s="45" t="s">
        <v>78</v>
      </c>
      <c r="G18" s="46">
        <f>SUM(G9:G16)</f>
        <v>0</v>
      </c>
    </row>
    <row r="19" spans="1:7" ht="12.75">
      <c r="A19" s="21"/>
      <c r="B19" s="22"/>
      <c r="C19" s="23"/>
      <c r="D19" s="23"/>
      <c r="E19" s="23"/>
      <c r="F19" s="23"/>
      <c r="G19" s="47"/>
    </row>
    <row r="20" spans="1:7" ht="12.75">
      <c r="A20" s="16"/>
      <c r="B20" s="48" t="s">
        <v>79</v>
      </c>
      <c r="C20" s="49"/>
      <c r="D20" s="49"/>
      <c r="E20" s="49"/>
      <c r="F20" s="49"/>
      <c r="G20" s="50"/>
    </row>
    <row r="21" spans="1:7" ht="12.75">
      <c r="A21" s="16"/>
      <c r="B21" s="65">
        <v>6011</v>
      </c>
      <c r="C21" s="106" t="s">
        <v>256</v>
      </c>
      <c r="D21" s="106"/>
      <c r="E21" s="106"/>
      <c r="F21" s="106"/>
      <c r="G21" s="293"/>
    </row>
    <row r="22" spans="1:7" ht="4.5" customHeight="1">
      <c r="A22" s="16"/>
      <c r="B22" s="35"/>
      <c r="C22" s="100"/>
      <c r="D22" s="100"/>
      <c r="E22" s="100"/>
      <c r="F22" s="100"/>
      <c r="G22" s="294"/>
    </row>
    <row r="23" spans="1:7" ht="12.75">
      <c r="A23" s="16"/>
      <c r="B23" s="65">
        <v>6021</v>
      </c>
      <c r="C23" s="30" t="s">
        <v>270</v>
      </c>
      <c r="D23" s="106"/>
      <c r="E23" s="106"/>
      <c r="F23" s="106"/>
      <c r="G23" s="293"/>
    </row>
    <row r="24" spans="1:7" ht="12.75">
      <c r="A24" s="16"/>
      <c r="B24" s="65">
        <v>60221</v>
      </c>
      <c r="C24" s="106" t="s">
        <v>257</v>
      </c>
      <c r="D24" s="106"/>
      <c r="E24" s="106"/>
      <c r="F24" s="106"/>
      <c r="G24" s="293"/>
    </row>
    <row r="25" spans="1:7" ht="12.75">
      <c r="A25" s="16"/>
      <c r="B25" s="65">
        <v>60222</v>
      </c>
      <c r="C25" s="106" t="s">
        <v>258</v>
      </c>
      <c r="D25" s="106"/>
      <c r="E25" s="106"/>
      <c r="F25" s="106"/>
      <c r="G25" s="293"/>
    </row>
    <row r="26" spans="1:7" ht="12.75">
      <c r="A26" s="16"/>
      <c r="B26" s="65">
        <v>60223</v>
      </c>
      <c r="C26" s="106" t="s">
        <v>259</v>
      </c>
      <c r="D26" s="106"/>
      <c r="E26" s="106"/>
      <c r="F26" s="106"/>
      <c r="G26" s="293"/>
    </row>
    <row r="27" spans="1:7" ht="12.75">
      <c r="A27" s="16"/>
      <c r="B27" s="65">
        <v>60227</v>
      </c>
      <c r="C27" s="106" t="s">
        <v>260</v>
      </c>
      <c r="D27" s="106"/>
      <c r="E27" s="106"/>
      <c r="F27" s="106"/>
      <c r="G27" s="293"/>
    </row>
    <row r="28" spans="1:7" ht="12.75">
      <c r="A28" s="16"/>
      <c r="B28" s="65">
        <v>60228</v>
      </c>
      <c r="C28" s="106" t="s">
        <v>261</v>
      </c>
      <c r="D28" s="106"/>
      <c r="E28" s="106"/>
      <c r="F28" s="106"/>
      <c r="G28" s="293"/>
    </row>
    <row r="29" spans="1:7" ht="4.5" customHeight="1">
      <c r="A29" s="16"/>
      <c r="B29" s="35"/>
      <c r="C29" s="100"/>
      <c r="D29" s="100"/>
      <c r="E29" s="100"/>
      <c r="F29" s="100"/>
      <c r="G29" s="294"/>
    </row>
    <row r="30" spans="1:7" ht="12.75">
      <c r="A30" s="16"/>
      <c r="B30" s="38">
        <v>6066</v>
      </c>
      <c r="C30" s="58" t="s">
        <v>452</v>
      </c>
      <c r="D30" s="58"/>
      <c r="E30" s="58"/>
      <c r="F30" s="58"/>
      <c r="G30" s="103"/>
    </row>
    <row r="31" spans="1:7" ht="4.5" customHeight="1">
      <c r="A31" s="16"/>
      <c r="B31" s="35"/>
      <c r="C31" s="100"/>
      <c r="D31" s="100"/>
      <c r="E31" s="100"/>
      <c r="F31" s="100"/>
      <c r="G31" s="294"/>
    </row>
    <row r="32" spans="1:7" ht="12.75">
      <c r="A32" s="16"/>
      <c r="B32" s="38">
        <v>6071</v>
      </c>
      <c r="C32" s="58" t="s">
        <v>268</v>
      </c>
      <c r="D32" s="58"/>
      <c r="E32" s="58"/>
      <c r="F32" s="58"/>
      <c r="G32" s="103"/>
    </row>
    <row r="33" spans="1:7" ht="4.5" customHeight="1">
      <c r="A33" s="16"/>
      <c r="B33" s="35"/>
      <c r="C33" s="100"/>
      <c r="D33" s="100"/>
      <c r="E33" s="100"/>
      <c r="F33" s="100"/>
      <c r="G33" s="294"/>
    </row>
    <row r="34" spans="1:7" ht="12.75" customHeight="1">
      <c r="A34" s="16"/>
      <c r="B34" s="65">
        <v>61118</v>
      </c>
      <c r="C34" s="106" t="s">
        <v>462</v>
      </c>
      <c r="D34" s="106"/>
      <c r="E34" s="106"/>
      <c r="F34" s="106"/>
      <c r="G34" s="103"/>
    </row>
    <row r="35" spans="1:7" ht="4.5" customHeight="1">
      <c r="A35" s="16"/>
      <c r="B35" s="35"/>
      <c r="C35" s="100"/>
      <c r="D35" s="100"/>
      <c r="E35" s="100"/>
      <c r="F35" s="100"/>
      <c r="G35" s="294"/>
    </row>
    <row r="36" spans="1:7" ht="12.75">
      <c r="A36" s="16"/>
      <c r="B36" s="38">
        <v>613151</v>
      </c>
      <c r="C36" s="58" t="s">
        <v>222</v>
      </c>
      <c r="D36" s="58"/>
      <c r="E36" s="58"/>
      <c r="F36" s="58"/>
      <c r="G36" s="103"/>
    </row>
    <row r="37" spans="1:7" ht="12.75">
      <c r="A37" s="16"/>
      <c r="B37" s="38">
        <v>613152</v>
      </c>
      <c r="C37" s="58" t="s">
        <v>223</v>
      </c>
      <c r="D37" s="58"/>
      <c r="E37" s="58"/>
      <c r="F37" s="58"/>
      <c r="G37" s="103"/>
    </row>
    <row r="38" spans="1:7" ht="12.75">
      <c r="A38" s="16"/>
      <c r="B38" s="38">
        <v>613158</v>
      </c>
      <c r="C38" s="58" t="s">
        <v>224</v>
      </c>
      <c r="D38" s="58"/>
      <c r="E38" s="58"/>
      <c r="F38" s="58"/>
      <c r="G38" s="103"/>
    </row>
    <row r="39" spans="1:7" ht="9" customHeight="1">
      <c r="A39" s="16"/>
      <c r="B39" s="38"/>
      <c r="C39" s="58"/>
      <c r="D39" s="58"/>
      <c r="E39" s="58"/>
      <c r="F39" s="295"/>
      <c r="G39" s="296"/>
    </row>
    <row r="40" spans="1:7" ht="12.75">
      <c r="A40" s="16"/>
      <c r="B40" s="53"/>
      <c r="C40" s="54"/>
      <c r="D40" s="55"/>
      <c r="E40" s="55"/>
      <c r="F40" s="56" t="s">
        <v>292</v>
      </c>
      <c r="G40" s="297">
        <f>SUM(G21:G38)</f>
        <v>0</v>
      </c>
    </row>
    <row r="41" spans="1:7" ht="12.75">
      <c r="A41" s="16"/>
      <c r="B41" s="38"/>
      <c r="C41" s="58"/>
      <c r="D41" s="18"/>
      <c r="E41" s="18"/>
      <c r="F41" s="18"/>
      <c r="G41" s="51"/>
    </row>
    <row r="42" spans="1:7" ht="12.75">
      <c r="A42" s="16"/>
      <c r="B42" s="59" t="s">
        <v>81</v>
      </c>
      <c r="C42" s="60"/>
      <c r="D42" s="61"/>
      <c r="E42" s="61"/>
      <c r="F42" s="61"/>
      <c r="G42" s="62"/>
    </row>
    <row r="43" spans="1:7" ht="12.75">
      <c r="A43" s="16"/>
      <c r="B43" s="38">
        <v>6012</v>
      </c>
      <c r="C43" s="30" t="s">
        <v>82</v>
      </c>
      <c r="D43" s="18"/>
      <c r="E43" s="18"/>
      <c r="F43" s="18"/>
      <c r="G43" s="32"/>
    </row>
    <row r="44" spans="1:7" ht="4.5" customHeight="1">
      <c r="A44" s="16"/>
      <c r="B44" s="35"/>
      <c r="C44" s="36"/>
      <c r="D44" s="14"/>
      <c r="E44" s="14"/>
      <c r="F44" s="14"/>
      <c r="G44" s="63"/>
    </row>
    <row r="45" spans="1:7" ht="12.75">
      <c r="A45" s="16"/>
      <c r="B45" s="38">
        <v>60262</v>
      </c>
      <c r="C45" s="30" t="s">
        <v>83</v>
      </c>
      <c r="D45" s="18"/>
      <c r="E45" s="18"/>
      <c r="F45" s="31"/>
      <c r="G45" s="32"/>
    </row>
    <row r="46" spans="1:7" ht="12.75">
      <c r="A46" s="16"/>
      <c r="B46" s="38">
        <v>60264</v>
      </c>
      <c r="C46" s="30" t="s">
        <v>250</v>
      </c>
      <c r="D46" s="18"/>
      <c r="E46" s="18"/>
      <c r="F46" s="18"/>
      <c r="G46" s="32"/>
    </row>
    <row r="47" spans="1:7" ht="12.75">
      <c r="A47" s="173"/>
      <c r="B47" s="192">
        <v>602661</v>
      </c>
      <c r="C47" s="184" t="s">
        <v>468</v>
      </c>
      <c r="D47" s="149"/>
      <c r="E47" s="149"/>
      <c r="F47" s="149"/>
      <c r="G47" s="32"/>
    </row>
    <row r="48" spans="1:7" ht="12.75">
      <c r="A48" s="16"/>
      <c r="B48" s="38">
        <v>602662</v>
      </c>
      <c r="C48" s="30" t="s">
        <v>84</v>
      </c>
      <c r="D48" s="18"/>
      <c r="E48" s="18"/>
      <c r="F48" s="18"/>
      <c r="G48" s="32"/>
    </row>
    <row r="49" spans="1:7" ht="12.75">
      <c r="A49" s="16"/>
      <c r="B49" s="38">
        <v>602664</v>
      </c>
      <c r="C49" s="30" t="s">
        <v>262</v>
      </c>
      <c r="D49" s="18"/>
      <c r="E49" s="18"/>
      <c r="F49" s="18"/>
      <c r="G49" s="32"/>
    </row>
    <row r="50" spans="1:7" ht="12.75">
      <c r="A50" s="16"/>
      <c r="B50" s="38">
        <v>602668</v>
      </c>
      <c r="C50" s="30" t="s">
        <v>85</v>
      </c>
      <c r="D50" s="18"/>
      <c r="E50" s="18"/>
      <c r="F50" s="18"/>
      <c r="G50" s="32"/>
    </row>
    <row r="51" spans="1:7" ht="12.75">
      <c r="A51" s="16"/>
      <c r="B51" s="38">
        <v>60268</v>
      </c>
      <c r="C51" s="30" t="s">
        <v>86</v>
      </c>
      <c r="D51" s="18"/>
      <c r="E51" s="18"/>
      <c r="F51" s="18"/>
      <c r="G51" s="32"/>
    </row>
    <row r="52" spans="1:7" ht="12.75">
      <c r="A52" s="16"/>
      <c r="B52" s="38">
        <v>6028</v>
      </c>
      <c r="C52" s="30" t="s">
        <v>87</v>
      </c>
      <c r="D52" s="18"/>
      <c r="E52" s="18"/>
      <c r="F52" s="18"/>
      <c r="G52" s="32"/>
    </row>
    <row r="53" spans="1:7" ht="4.5" customHeight="1">
      <c r="A53" s="16"/>
      <c r="B53" s="35"/>
      <c r="C53" s="36"/>
      <c r="D53" s="14"/>
      <c r="E53" s="14"/>
      <c r="F53" s="14"/>
      <c r="G53" s="63"/>
    </row>
    <row r="54" spans="1:7" ht="12.75">
      <c r="A54" s="16"/>
      <c r="B54" s="38">
        <v>60622</v>
      </c>
      <c r="C54" s="30" t="s">
        <v>88</v>
      </c>
      <c r="D54" s="18"/>
      <c r="E54" s="18"/>
      <c r="F54" s="18"/>
      <c r="G54" s="64"/>
    </row>
    <row r="55" spans="1:7" ht="12.75">
      <c r="A55" s="16"/>
      <c r="B55" s="38">
        <v>60624</v>
      </c>
      <c r="C55" s="30" t="s">
        <v>251</v>
      </c>
      <c r="D55" s="18"/>
      <c r="E55" s="18"/>
      <c r="F55" s="18"/>
      <c r="G55" s="64"/>
    </row>
    <row r="56" spans="1:7" s="2" customFormat="1" ht="12.75">
      <c r="A56" s="16"/>
      <c r="B56" s="38">
        <v>606261</v>
      </c>
      <c r="C56" s="30" t="s">
        <v>466</v>
      </c>
      <c r="D56" s="18"/>
      <c r="E56" s="18"/>
      <c r="F56" s="18"/>
      <c r="G56" s="64"/>
    </row>
    <row r="57" spans="1:7" ht="12.75">
      <c r="A57" s="16"/>
      <c r="B57" s="38">
        <v>606262</v>
      </c>
      <c r="C57" s="30" t="s">
        <v>89</v>
      </c>
      <c r="D57" s="18"/>
      <c r="E57" s="18"/>
      <c r="F57" s="18"/>
      <c r="G57" s="64"/>
    </row>
    <row r="58" spans="1:7" ht="12.75">
      <c r="A58" s="16"/>
      <c r="B58" s="38">
        <v>606268</v>
      </c>
      <c r="C58" s="30" t="s">
        <v>90</v>
      </c>
      <c r="D58" s="18"/>
      <c r="E58" s="18"/>
      <c r="F58" s="18"/>
      <c r="G58" s="64"/>
    </row>
    <row r="59" spans="1:7" ht="12.75">
      <c r="A59" s="16"/>
      <c r="B59" s="38">
        <v>6068</v>
      </c>
      <c r="C59" s="30" t="s">
        <v>91</v>
      </c>
      <c r="D59" s="18"/>
      <c r="E59" s="18"/>
      <c r="F59" s="18"/>
      <c r="G59" s="32"/>
    </row>
    <row r="60" spans="1:7" ht="4.5" customHeight="1">
      <c r="A60" s="16"/>
      <c r="B60" s="35"/>
      <c r="C60" s="36"/>
      <c r="D60" s="14"/>
      <c r="E60" s="14"/>
      <c r="F60" s="14"/>
      <c r="G60" s="63"/>
    </row>
    <row r="61" spans="1:7" ht="12.75">
      <c r="A61" s="16"/>
      <c r="B61" s="38">
        <v>6072</v>
      </c>
      <c r="C61" s="30" t="s">
        <v>92</v>
      </c>
      <c r="D61" s="18"/>
      <c r="E61" s="18"/>
      <c r="F61" s="18"/>
      <c r="G61" s="32"/>
    </row>
    <row r="62" spans="1:7" ht="4.5" customHeight="1">
      <c r="A62" s="16"/>
      <c r="B62" s="35"/>
      <c r="C62" s="36"/>
      <c r="D62" s="14"/>
      <c r="E62" s="14"/>
      <c r="F62" s="14"/>
      <c r="G62" s="63"/>
    </row>
    <row r="63" spans="1:7" ht="12.75">
      <c r="A63" s="16"/>
      <c r="B63" s="38">
        <v>61221</v>
      </c>
      <c r="C63" s="30" t="s">
        <v>201</v>
      </c>
      <c r="D63" s="18"/>
      <c r="E63" s="18"/>
      <c r="F63" s="31"/>
      <c r="G63" s="32"/>
    </row>
    <row r="64" spans="1:7" ht="12.75">
      <c r="A64" s="16"/>
      <c r="B64" s="38">
        <v>61222</v>
      </c>
      <c r="C64" s="30" t="s">
        <v>202</v>
      </c>
      <c r="D64" s="18"/>
      <c r="E64" s="18"/>
      <c r="F64" s="31"/>
      <c r="G64" s="32"/>
    </row>
    <row r="65" spans="1:7" ht="12.75">
      <c r="A65" s="16"/>
      <c r="B65" s="38">
        <v>61223</v>
      </c>
      <c r="C65" s="30" t="s">
        <v>203</v>
      </c>
      <c r="D65" s="18"/>
      <c r="E65" s="18"/>
      <c r="F65" s="31"/>
      <c r="G65" s="32"/>
    </row>
    <row r="66" spans="1:7" ht="12.75">
      <c r="A66" s="16"/>
      <c r="B66" s="38">
        <v>61228</v>
      </c>
      <c r="C66" s="30" t="s">
        <v>93</v>
      </c>
      <c r="D66" s="18"/>
      <c r="E66" s="18"/>
      <c r="F66" s="31"/>
      <c r="G66" s="32"/>
    </row>
    <row r="67" spans="1:7" ht="12.75">
      <c r="A67" s="16"/>
      <c r="B67" s="38">
        <v>61231</v>
      </c>
      <c r="C67" s="30" t="s">
        <v>94</v>
      </c>
      <c r="D67" s="18"/>
      <c r="E67" s="18"/>
      <c r="F67" s="18"/>
      <c r="G67" s="32"/>
    </row>
    <row r="68" spans="1:7" ht="4.5" customHeight="1">
      <c r="A68" s="16"/>
      <c r="B68" s="35"/>
      <c r="C68" s="36"/>
      <c r="D68" s="14"/>
      <c r="E68" s="14"/>
      <c r="F68" s="14"/>
      <c r="G68" s="63"/>
    </row>
    <row r="69" spans="1:7" ht="12.75">
      <c r="A69" s="16"/>
      <c r="B69" s="38">
        <v>613252</v>
      </c>
      <c r="C69" s="30" t="s">
        <v>95</v>
      </c>
      <c r="D69" s="18"/>
      <c r="E69" s="18"/>
      <c r="F69" s="18"/>
      <c r="G69" s="32"/>
    </row>
    <row r="70" spans="1:7" ht="12.75">
      <c r="A70" s="16"/>
      <c r="B70" s="38">
        <v>613258</v>
      </c>
      <c r="C70" s="30" t="s">
        <v>96</v>
      </c>
      <c r="D70" s="18"/>
      <c r="E70" s="18"/>
      <c r="F70" s="18"/>
      <c r="G70" s="32"/>
    </row>
    <row r="71" spans="1:7" ht="4.5" customHeight="1">
      <c r="A71" s="16"/>
      <c r="B71" s="35"/>
      <c r="C71" s="36"/>
      <c r="D71" s="14"/>
      <c r="E71" s="14"/>
      <c r="F71" s="14"/>
      <c r="G71" s="63"/>
    </row>
    <row r="72" spans="1:7" ht="12.75">
      <c r="A72" s="16"/>
      <c r="B72" s="38">
        <v>615251</v>
      </c>
      <c r="C72" s="30" t="s">
        <v>97</v>
      </c>
      <c r="D72" s="18"/>
      <c r="E72" s="18"/>
      <c r="F72" s="18"/>
      <c r="G72" s="32"/>
    </row>
    <row r="73" spans="1:7" ht="12.75">
      <c r="A73" s="16"/>
      <c r="B73" s="38">
        <v>615258</v>
      </c>
      <c r="C73" s="30" t="s">
        <v>98</v>
      </c>
      <c r="D73" s="18"/>
      <c r="E73" s="18"/>
      <c r="F73" s="18"/>
      <c r="G73" s="32"/>
    </row>
    <row r="74" spans="1:7" ht="12.75">
      <c r="A74" s="16"/>
      <c r="B74" s="38">
        <v>615268</v>
      </c>
      <c r="C74" s="30" t="s">
        <v>99</v>
      </c>
      <c r="D74" s="18"/>
      <c r="E74" s="18"/>
      <c r="F74" s="18"/>
      <c r="G74" s="32"/>
    </row>
    <row r="75" spans="1:7" ht="4.5" customHeight="1">
      <c r="A75" s="16"/>
      <c r="B75" s="35"/>
      <c r="C75" s="36"/>
      <c r="D75" s="14"/>
      <c r="E75" s="14"/>
      <c r="F75" s="14"/>
      <c r="G75" s="63"/>
    </row>
    <row r="76" spans="1:7" ht="12.75">
      <c r="A76" s="16"/>
      <c r="B76" s="38">
        <v>6167</v>
      </c>
      <c r="C76" s="30" t="s">
        <v>267</v>
      </c>
      <c r="D76" s="18"/>
      <c r="E76" s="18"/>
      <c r="F76" s="31"/>
      <c r="G76" s="32"/>
    </row>
    <row r="77" spans="1:7" ht="12.75">
      <c r="A77" s="16"/>
      <c r="B77" s="38">
        <v>61681</v>
      </c>
      <c r="C77" s="30" t="s">
        <v>266</v>
      </c>
      <c r="D77" s="18"/>
      <c r="E77" s="18"/>
      <c r="F77" s="31"/>
      <c r="G77" s="32"/>
    </row>
    <row r="78" spans="1:7" ht="4.5" customHeight="1">
      <c r="A78" s="16"/>
      <c r="B78" s="35"/>
      <c r="C78" s="36"/>
      <c r="D78" s="14"/>
      <c r="E78" s="14"/>
      <c r="F78" s="14"/>
      <c r="G78" s="63"/>
    </row>
    <row r="79" spans="1:7" ht="12.75">
      <c r="A79" s="16"/>
      <c r="B79" s="38">
        <v>618</v>
      </c>
      <c r="C79" s="30" t="s">
        <v>106</v>
      </c>
      <c r="D79" s="18"/>
      <c r="E79" s="18"/>
      <c r="F79" s="31"/>
      <c r="G79" s="32"/>
    </row>
    <row r="80" spans="1:7" ht="4.5" customHeight="1">
      <c r="A80" s="16"/>
      <c r="B80" s="35"/>
      <c r="C80" s="36"/>
      <c r="D80" s="14"/>
      <c r="E80" s="14"/>
      <c r="F80" s="14"/>
      <c r="G80" s="63"/>
    </row>
    <row r="81" spans="1:7" ht="12.75">
      <c r="A81" s="16"/>
      <c r="B81" s="38">
        <v>6223</v>
      </c>
      <c r="C81" s="30" t="s">
        <v>107</v>
      </c>
      <c r="D81" s="18"/>
      <c r="E81" s="18"/>
      <c r="F81" s="18"/>
      <c r="G81" s="64"/>
    </row>
    <row r="82" spans="1:7" ht="4.5" customHeight="1">
      <c r="A82" s="16"/>
      <c r="B82" s="35"/>
      <c r="C82" s="36"/>
      <c r="D82" s="14"/>
      <c r="E82" s="14"/>
      <c r="F82" s="14"/>
      <c r="G82" s="63"/>
    </row>
    <row r="83" spans="1:7" ht="12.75">
      <c r="A83" s="16"/>
      <c r="B83" s="38">
        <v>6251</v>
      </c>
      <c r="C83" s="30" t="s">
        <v>191</v>
      </c>
      <c r="D83" s="18"/>
      <c r="E83" s="18"/>
      <c r="F83" s="18"/>
      <c r="G83" s="64"/>
    </row>
    <row r="84" spans="1:7" ht="12.75">
      <c r="A84" s="16"/>
      <c r="B84" s="38">
        <v>6255</v>
      </c>
      <c r="C84" s="30" t="s">
        <v>192</v>
      </c>
      <c r="D84" s="18"/>
      <c r="E84" s="18"/>
      <c r="F84" s="18"/>
      <c r="G84" s="64"/>
    </row>
    <row r="85" spans="1:7" ht="12.75">
      <c r="A85" s="16"/>
      <c r="B85" s="38">
        <v>6256</v>
      </c>
      <c r="C85" s="30" t="s">
        <v>216</v>
      </c>
      <c r="D85" s="18"/>
      <c r="E85" s="18"/>
      <c r="F85" s="18"/>
      <c r="G85" s="64"/>
    </row>
    <row r="86" spans="1:7" ht="4.5" customHeight="1">
      <c r="A86" s="16"/>
      <c r="B86" s="35"/>
      <c r="C86" s="36"/>
      <c r="D86" s="14"/>
      <c r="E86" s="14"/>
      <c r="F86" s="14"/>
      <c r="G86" s="63"/>
    </row>
    <row r="87" spans="1:7" ht="12.75">
      <c r="A87" s="16"/>
      <c r="B87" s="38">
        <v>6285</v>
      </c>
      <c r="C87" s="30" t="s">
        <v>252</v>
      </c>
      <c r="D87" s="18"/>
      <c r="E87" s="18"/>
      <c r="F87" s="18"/>
      <c r="G87" s="64"/>
    </row>
    <row r="88" spans="1:7" ht="12.75">
      <c r="A88" s="16"/>
      <c r="B88" s="38">
        <v>6286</v>
      </c>
      <c r="C88" s="30" t="s">
        <v>113</v>
      </c>
      <c r="D88" s="18"/>
      <c r="E88" s="18"/>
      <c r="F88" s="18"/>
      <c r="G88" s="64"/>
    </row>
    <row r="89" spans="1:7" ht="12.75">
      <c r="A89" s="16"/>
      <c r="B89" s="38">
        <v>6288</v>
      </c>
      <c r="C89" s="30" t="s">
        <v>114</v>
      </c>
      <c r="D89" s="18"/>
      <c r="E89" s="18"/>
      <c r="F89" s="18"/>
      <c r="G89" s="32"/>
    </row>
    <row r="90" spans="1:7" ht="4.5" customHeight="1">
      <c r="A90" s="16"/>
      <c r="B90" s="35"/>
      <c r="C90" s="36"/>
      <c r="D90" s="14"/>
      <c r="E90" s="14"/>
      <c r="F90" s="14"/>
      <c r="G90" s="63"/>
    </row>
    <row r="91" spans="1:7" ht="12.75">
      <c r="A91" s="16"/>
      <c r="B91" s="38">
        <v>6523</v>
      </c>
      <c r="C91" s="30" t="s">
        <v>115</v>
      </c>
      <c r="D91" s="18"/>
      <c r="E91" s="18"/>
      <c r="F91" s="31"/>
      <c r="G91" s="32"/>
    </row>
    <row r="92" spans="1:7" ht="4.5" customHeight="1">
      <c r="A92" s="16"/>
      <c r="B92" s="35"/>
      <c r="C92" s="36"/>
      <c r="D92" s="14"/>
      <c r="E92" s="14"/>
      <c r="F92" s="14"/>
      <c r="G92" s="63"/>
    </row>
    <row r="93" spans="1:7" ht="12.75">
      <c r="A93" s="16"/>
      <c r="B93" s="38">
        <v>657</v>
      </c>
      <c r="C93" s="30" t="s">
        <v>116</v>
      </c>
      <c r="D93" s="18"/>
      <c r="E93" s="18"/>
      <c r="F93" s="31"/>
      <c r="G93" s="32"/>
    </row>
    <row r="94" spans="1:7" ht="9" customHeight="1">
      <c r="A94" s="16"/>
      <c r="B94" s="65"/>
      <c r="C94" s="21"/>
      <c r="D94" s="23"/>
      <c r="E94" s="23"/>
      <c r="F94" s="23"/>
      <c r="G94" s="66"/>
    </row>
    <row r="95" spans="1:7" ht="12.75">
      <c r="A95" s="16"/>
      <c r="B95" s="67"/>
      <c r="C95" s="68"/>
      <c r="D95" s="69"/>
      <c r="E95" s="69"/>
      <c r="F95" s="70" t="s">
        <v>121</v>
      </c>
      <c r="G95" s="71">
        <f>SUM(G43:G93)</f>
        <v>0</v>
      </c>
    </row>
    <row r="96" spans="1:7" ht="12.75">
      <c r="A96" s="16"/>
      <c r="B96" s="38"/>
      <c r="C96" s="30"/>
      <c r="D96" s="18"/>
      <c r="E96" s="18"/>
      <c r="F96" s="18"/>
      <c r="G96" s="72"/>
    </row>
    <row r="97" spans="1:7" ht="12.75">
      <c r="A97" s="16"/>
      <c r="B97" s="73" t="s">
        <v>122</v>
      </c>
      <c r="C97" s="74"/>
      <c r="D97" s="75"/>
      <c r="E97" s="75"/>
      <c r="F97" s="75"/>
      <c r="G97" s="76"/>
    </row>
    <row r="98" spans="1:7" ht="12.75">
      <c r="A98" s="21"/>
      <c r="B98" s="38">
        <v>6722</v>
      </c>
      <c r="C98" s="30" t="s">
        <v>426</v>
      </c>
      <c r="D98" s="18"/>
      <c r="E98" s="18"/>
      <c r="F98" s="31"/>
      <c r="G98" s="32"/>
    </row>
    <row r="99" spans="1:7" ht="4.5" customHeight="1">
      <c r="A99" s="21"/>
      <c r="B99" s="35"/>
      <c r="C99" s="36"/>
      <c r="D99" s="14"/>
      <c r="E99" s="14"/>
      <c r="F99" s="14"/>
      <c r="G99" s="63"/>
    </row>
    <row r="100" spans="1:7" ht="12.75">
      <c r="A100" s="16"/>
      <c r="B100" s="38">
        <v>6811251</v>
      </c>
      <c r="C100" s="30" t="s">
        <v>264</v>
      </c>
      <c r="D100" s="18"/>
      <c r="E100" s="18"/>
      <c r="F100" s="31"/>
      <c r="G100" s="32"/>
    </row>
    <row r="101" spans="1:7" ht="12.75">
      <c r="A101" s="21"/>
      <c r="B101" s="38">
        <v>6811252</v>
      </c>
      <c r="C101" s="30" t="s">
        <v>125</v>
      </c>
      <c r="D101" s="18"/>
      <c r="E101" s="18"/>
      <c r="F101" s="31"/>
      <c r="G101" s="32"/>
    </row>
    <row r="102" spans="1:7" ht="4.5" customHeight="1">
      <c r="A102" s="21"/>
      <c r="B102" s="35"/>
      <c r="C102" s="36"/>
      <c r="D102" s="14"/>
      <c r="E102" s="14"/>
      <c r="F102" s="14"/>
      <c r="G102" s="63"/>
    </row>
    <row r="103" spans="1:7" ht="12.75">
      <c r="A103" s="16"/>
      <c r="B103" s="38">
        <v>6811288</v>
      </c>
      <c r="C103" s="30" t="s">
        <v>126</v>
      </c>
      <c r="D103" s="18"/>
      <c r="E103" s="18"/>
      <c r="F103" s="18"/>
      <c r="G103" s="32"/>
    </row>
    <row r="104" spans="1:7" ht="9" customHeight="1">
      <c r="A104" s="16"/>
      <c r="B104" s="65"/>
      <c r="C104" s="21"/>
      <c r="D104" s="23"/>
      <c r="E104" s="23"/>
      <c r="F104" s="23"/>
      <c r="G104" s="66"/>
    </row>
    <row r="105" spans="1:7" ht="12.75">
      <c r="A105" s="16"/>
      <c r="B105" s="77"/>
      <c r="C105" s="78"/>
      <c r="D105" s="79"/>
      <c r="E105" s="79"/>
      <c r="F105" s="80" t="s">
        <v>127</v>
      </c>
      <c r="G105" s="81">
        <f>SUM(G98:G103)</f>
        <v>0</v>
      </c>
    </row>
    <row r="106" spans="1:7" ht="13.5" thickBot="1">
      <c r="A106" s="16"/>
      <c r="B106" s="82"/>
      <c r="C106" s="34"/>
      <c r="D106" s="83"/>
      <c r="E106" s="18"/>
      <c r="F106" s="18"/>
      <c r="G106" s="72"/>
    </row>
    <row r="107" spans="1:7" ht="16.5" thickBot="1" thickTop="1">
      <c r="A107" s="92"/>
      <c r="B107" s="431" t="s">
        <v>128</v>
      </c>
      <c r="C107" s="432"/>
      <c r="D107" s="432"/>
      <c r="E107" s="432"/>
      <c r="F107" s="433"/>
      <c r="G107" s="84">
        <f>G18+G40+G95+G105</f>
        <v>0</v>
      </c>
    </row>
    <row r="108" spans="1:7" ht="13.5" thickTop="1">
      <c r="A108" s="92"/>
      <c r="B108" s="85"/>
      <c r="C108" s="85"/>
      <c r="D108" s="85"/>
      <c r="E108" s="85"/>
      <c r="F108" s="85"/>
      <c r="G108" s="85"/>
    </row>
    <row r="109" spans="1:7" ht="12.75">
      <c r="A109" s="92"/>
      <c r="B109" s="86"/>
      <c r="C109" s="86"/>
      <c r="D109" s="86"/>
      <c r="E109" s="86"/>
      <c r="F109" s="86"/>
      <c r="G109" s="86"/>
    </row>
    <row r="110" spans="1:7" ht="12.75">
      <c r="A110" s="21"/>
      <c r="B110" s="85"/>
      <c r="C110" s="85"/>
      <c r="D110" s="85"/>
      <c r="E110" s="85"/>
      <c r="F110" s="85"/>
      <c r="G110" s="85"/>
    </row>
    <row r="111" spans="1:7" ht="12.75">
      <c r="A111" s="16"/>
      <c r="B111" s="298" t="s">
        <v>420</v>
      </c>
      <c r="C111" s="87"/>
      <c r="D111" s="299"/>
      <c r="E111" s="300"/>
      <c r="F111" s="89"/>
      <c r="G111" s="85"/>
    </row>
    <row r="112" spans="1:7" ht="3.75" customHeight="1">
      <c r="A112" s="20"/>
      <c r="B112" s="90"/>
      <c r="C112" s="91"/>
      <c r="D112" s="85"/>
      <c r="E112" s="89"/>
      <c r="F112" s="89"/>
      <c r="G112" s="85"/>
    </row>
    <row r="113" spans="1:7" ht="15.75" thickBot="1">
      <c r="A113" s="16"/>
      <c r="B113" s="414" t="s">
        <v>130</v>
      </c>
      <c r="C113" s="415"/>
      <c r="D113" s="415"/>
      <c r="E113" s="415"/>
      <c r="F113" s="415"/>
      <c r="G113" s="416"/>
    </row>
    <row r="114" spans="1:7" ht="3.75" customHeight="1" thickBot="1">
      <c r="A114" s="40"/>
      <c r="B114" s="18"/>
      <c r="C114" s="18"/>
      <c r="D114" s="18"/>
      <c r="E114" s="18"/>
      <c r="F114" s="18"/>
      <c r="G114" s="18"/>
    </row>
    <row r="115" spans="1:7" ht="13.5" thickTop="1">
      <c r="A115" s="16"/>
      <c r="B115" s="417" t="s">
        <v>131</v>
      </c>
      <c r="C115" s="418"/>
      <c r="D115" s="418"/>
      <c r="E115" s="418"/>
      <c r="F115" s="419"/>
      <c r="G115" s="423" t="s">
        <v>69</v>
      </c>
    </row>
    <row r="116" spans="1:7" ht="12.75">
      <c r="A116" s="21"/>
      <c r="B116" s="420"/>
      <c r="C116" s="421"/>
      <c r="D116" s="421"/>
      <c r="E116" s="421"/>
      <c r="F116" s="422"/>
      <c r="G116" s="424"/>
    </row>
    <row r="117" spans="1:7" ht="12.75">
      <c r="A117" s="21"/>
      <c r="B117" s="93"/>
      <c r="C117" s="94"/>
      <c r="D117" s="94"/>
      <c r="E117" s="94"/>
      <c r="F117" s="94"/>
      <c r="G117" s="95"/>
    </row>
    <row r="118" spans="1:7" ht="12.75">
      <c r="A118" s="105"/>
      <c r="B118" s="96" t="s">
        <v>132</v>
      </c>
      <c r="C118" s="97"/>
      <c r="D118" s="97"/>
      <c r="E118" s="97"/>
      <c r="F118" s="97"/>
      <c r="G118" s="98"/>
    </row>
    <row r="119" spans="1:7" ht="12.75">
      <c r="A119" s="21"/>
      <c r="B119" s="38">
        <v>609</v>
      </c>
      <c r="C119" s="58" t="s">
        <v>133</v>
      </c>
      <c r="D119" s="18"/>
      <c r="E119" s="18"/>
      <c r="F119" s="31"/>
      <c r="G119" s="99"/>
    </row>
    <row r="120" spans="1:7" ht="12.75">
      <c r="A120" s="21"/>
      <c r="B120" s="38">
        <v>619</v>
      </c>
      <c r="C120" s="58" t="s">
        <v>134</v>
      </c>
      <c r="D120" s="18"/>
      <c r="E120" s="18"/>
      <c r="F120" s="31"/>
      <c r="G120" s="99"/>
    </row>
    <row r="121" spans="1:7" ht="12.75">
      <c r="A121" s="16"/>
      <c r="B121" s="38">
        <v>629</v>
      </c>
      <c r="C121" s="58" t="s">
        <v>135</v>
      </c>
      <c r="D121" s="18"/>
      <c r="E121" s="18"/>
      <c r="F121" s="31"/>
      <c r="G121" s="99"/>
    </row>
    <row r="122" spans="1:7" ht="4.5" customHeight="1">
      <c r="A122" s="21"/>
      <c r="B122" s="35"/>
      <c r="C122" s="100"/>
      <c r="D122" s="14"/>
      <c r="E122" s="14"/>
      <c r="F122" s="14"/>
      <c r="G122" s="101"/>
    </row>
    <row r="123" spans="1:7" ht="12.75">
      <c r="A123" s="16"/>
      <c r="B123" s="38">
        <v>6319</v>
      </c>
      <c r="C123" s="58" t="s">
        <v>136</v>
      </c>
      <c r="D123" s="18"/>
      <c r="E123" s="18"/>
      <c r="F123" s="31"/>
      <c r="G123" s="99"/>
    </row>
    <row r="124" spans="1:7" ht="12.75">
      <c r="A124" s="16"/>
      <c r="B124" s="38">
        <v>6339</v>
      </c>
      <c r="C124" s="58" t="s">
        <v>137</v>
      </c>
      <c r="D124" s="18"/>
      <c r="E124" s="18"/>
      <c r="F124" s="31"/>
      <c r="G124" s="99"/>
    </row>
    <row r="125" spans="1:7" ht="12.75">
      <c r="A125" s="16"/>
      <c r="B125" s="38">
        <v>6419</v>
      </c>
      <c r="C125" s="58" t="s">
        <v>138</v>
      </c>
      <c r="D125" s="18"/>
      <c r="E125" s="18"/>
      <c r="F125" s="31"/>
      <c r="G125" s="99"/>
    </row>
    <row r="126" spans="1:7" ht="12.75">
      <c r="A126" s="16"/>
      <c r="B126" s="38">
        <v>6429</v>
      </c>
      <c r="C126" s="58" t="s">
        <v>139</v>
      </c>
      <c r="D126" s="18"/>
      <c r="E126" s="18"/>
      <c r="F126" s="31"/>
      <c r="G126" s="99"/>
    </row>
    <row r="127" spans="1:7" ht="12.75">
      <c r="A127" s="16"/>
      <c r="B127" s="38">
        <v>64519</v>
      </c>
      <c r="C127" s="58" t="s">
        <v>140</v>
      </c>
      <c r="D127" s="18"/>
      <c r="E127" s="18"/>
      <c r="F127" s="31"/>
      <c r="G127" s="99"/>
    </row>
    <row r="128" spans="1:7" ht="12.75">
      <c r="A128" s="16"/>
      <c r="B128" s="38">
        <v>64529</v>
      </c>
      <c r="C128" s="58" t="s">
        <v>141</v>
      </c>
      <c r="D128" s="18"/>
      <c r="E128" s="18"/>
      <c r="F128" s="31"/>
      <c r="G128" s="99"/>
    </row>
    <row r="129" spans="1:7" ht="12.75">
      <c r="A129" s="16"/>
      <c r="B129" s="38">
        <v>64719</v>
      </c>
      <c r="C129" s="58" t="s">
        <v>142</v>
      </c>
      <c r="D129" s="18"/>
      <c r="E129" s="18"/>
      <c r="F129" s="31"/>
      <c r="G129" s="99"/>
    </row>
    <row r="130" spans="1:7" ht="12.75">
      <c r="A130" s="16"/>
      <c r="B130" s="38">
        <v>64729</v>
      </c>
      <c r="C130" s="58" t="s">
        <v>143</v>
      </c>
      <c r="D130" s="18"/>
      <c r="E130" s="18"/>
      <c r="F130" s="31"/>
      <c r="G130" s="99"/>
    </row>
    <row r="131" spans="1:7" ht="12.75">
      <c r="A131" s="16"/>
      <c r="B131" s="38">
        <v>6489</v>
      </c>
      <c r="C131" s="58" t="s">
        <v>144</v>
      </c>
      <c r="D131" s="18"/>
      <c r="E131" s="18"/>
      <c r="F131" s="31"/>
      <c r="G131" s="99"/>
    </row>
    <row r="132" spans="1:7" ht="4.5" customHeight="1">
      <c r="A132" s="16"/>
      <c r="B132" s="35"/>
      <c r="C132" s="100"/>
      <c r="D132" s="14"/>
      <c r="E132" s="14"/>
      <c r="F132" s="14"/>
      <c r="G132" s="101"/>
    </row>
    <row r="133" spans="1:7" ht="12.75">
      <c r="A133" s="16"/>
      <c r="B133" s="38">
        <v>7084</v>
      </c>
      <c r="C133" s="58" t="s">
        <v>265</v>
      </c>
      <c r="D133" s="18"/>
      <c r="E133" s="18"/>
      <c r="F133" s="31"/>
      <c r="G133" s="99"/>
    </row>
    <row r="134" spans="1:7" ht="12.75">
      <c r="A134" s="16"/>
      <c r="B134" s="38">
        <v>7474</v>
      </c>
      <c r="C134" s="58" t="s">
        <v>145</v>
      </c>
      <c r="D134" s="18"/>
      <c r="E134" s="18"/>
      <c r="F134" s="31"/>
      <c r="G134" s="99"/>
    </row>
    <row r="135" spans="1:7" ht="12.75">
      <c r="A135" s="16"/>
      <c r="B135" s="38">
        <v>7476</v>
      </c>
      <c r="C135" s="58" t="s">
        <v>146</v>
      </c>
      <c r="D135" s="18"/>
      <c r="E135" s="18"/>
      <c r="F135" s="31"/>
      <c r="G135" s="99"/>
    </row>
    <row r="136" spans="1:7" ht="12.75">
      <c r="A136" s="16"/>
      <c r="B136" s="38">
        <v>7484</v>
      </c>
      <c r="C136" s="58" t="s">
        <v>147</v>
      </c>
      <c r="D136" s="18"/>
      <c r="E136" s="18"/>
      <c r="F136" s="31"/>
      <c r="G136" s="99"/>
    </row>
    <row r="137" spans="1:7" ht="12.75">
      <c r="A137" s="16"/>
      <c r="B137" s="38">
        <v>7541</v>
      </c>
      <c r="C137" s="58" t="s">
        <v>148</v>
      </c>
      <c r="D137" s="18"/>
      <c r="E137" s="18"/>
      <c r="F137" s="31"/>
      <c r="G137" s="99"/>
    </row>
    <row r="138" spans="1:7" ht="12.75">
      <c r="A138" s="16"/>
      <c r="B138" s="38">
        <v>7548</v>
      </c>
      <c r="C138" s="58" t="s">
        <v>149</v>
      </c>
      <c r="D138" s="18"/>
      <c r="E138" s="18"/>
      <c r="F138" s="31"/>
      <c r="G138" s="99"/>
    </row>
    <row r="139" spans="1:7" ht="12.75">
      <c r="A139" s="16"/>
      <c r="B139" s="38">
        <v>758</v>
      </c>
      <c r="C139" s="58" t="s">
        <v>150</v>
      </c>
      <c r="D139" s="18"/>
      <c r="E139" s="18"/>
      <c r="F139" s="31"/>
      <c r="G139" s="99"/>
    </row>
    <row r="140" spans="1:7" ht="12.75">
      <c r="A140" s="16"/>
      <c r="B140" s="38">
        <v>772</v>
      </c>
      <c r="C140" s="58" t="s">
        <v>151</v>
      </c>
      <c r="D140" s="18"/>
      <c r="E140" s="18"/>
      <c r="F140" s="31"/>
      <c r="G140" s="99"/>
    </row>
    <row r="141" spans="1:7" ht="9" customHeight="1">
      <c r="A141" s="16"/>
      <c r="B141" s="65"/>
      <c r="C141" s="106"/>
      <c r="D141" s="23"/>
      <c r="E141" s="23"/>
      <c r="F141" s="23"/>
      <c r="G141" s="107"/>
    </row>
    <row r="142" spans="1:7" ht="12.75">
      <c r="A142" s="16"/>
      <c r="B142" s="108"/>
      <c r="C142" s="109"/>
      <c r="D142" s="110"/>
      <c r="E142" s="110"/>
      <c r="F142" s="111" t="s">
        <v>152</v>
      </c>
      <c r="G142" s="112">
        <f>SUM(G119:G140)</f>
        <v>0</v>
      </c>
    </row>
    <row r="143" spans="1:7" ht="12.75">
      <c r="A143" s="16"/>
      <c r="B143" s="38"/>
      <c r="C143" s="58"/>
      <c r="D143" s="18"/>
      <c r="E143" s="18"/>
      <c r="F143" s="18"/>
      <c r="G143" s="113"/>
    </row>
    <row r="144" spans="1:7" ht="12.75">
      <c r="A144" s="16"/>
      <c r="B144" s="114" t="s">
        <v>153</v>
      </c>
      <c r="C144" s="115"/>
      <c r="D144" s="115"/>
      <c r="E144" s="115"/>
      <c r="F144" s="115"/>
      <c r="G144" s="116"/>
    </row>
    <row r="145" spans="1:7" ht="12.75">
      <c r="A145" s="21"/>
      <c r="B145" s="117" t="s">
        <v>198</v>
      </c>
      <c r="C145" s="30" t="s">
        <v>285</v>
      </c>
      <c r="D145" s="18"/>
      <c r="E145" s="118"/>
      <c r="F145" s="18"/>
      <c r="G145" s="301"/>
    </row>
    <row r="146" spans="1:7" ht="9" customHeight="1">
      <c r="A146" s="16"/>
      <c r="B146" s="120"/>
      <c r="C146" s="21"/>
      <c r="D146" s="23"/>
      <c r="E146" s="121"/>
      <c r="F146" s="23"/>
      <c r="G146" s="122"/>
    </row>
    <row r="147" spans="1:7" ht="12.75">
      <c r="A147" s="21"/>
      <c r="B147" s="123"/>
      <c r="C147" s="124"/>
      <c r="D147" s="125"/>
      <c r="E147" s="125"/>
      <c r="F147" s="126" t="s">
        <v>293</v>
      </c>
      <c r="G147" s="302">
        <f>G145</f>
        <v>0</v>
      </c>
    </row>
    <row r="148" spans="1:7" ht="13.5" thickBot="1">
      <c r="A148" s="21"/>
      <c r="B148" s="128" t="s">
        <v>156</v>
      </c>
      <c r="C148" s="129"/>
      <c r="D148" s="129"/>
      <c r="E148" s="129"/>
      <c r="F148" s="129"/>
      <c r="G148" s="130"/>
    </row>
    <row r="149" spans="1:7" ht="13.5" thickTop="1">
      <c r="A149" s="21"/>
      <c r="B149" s="131"/>
      <c r="C149" s="18"/>
      <c r="D149" s="18"/>
      <c r="E149" s="18"/>
      <c r="F149" s="18"/>
      <c r="G149" s="132"/>
    </row>
    <row r="150" spans="1:7" ht="13.5" thickBot="1">
      <c r="A150" s="21"/>
      <c r="B150" s="131"/>
      <c r="C150" s="18"/>
      <c r="D150" s="18"/>
      <c r="E150" s="18"/>
      <c r="F150" s="18"/>
      <c r="G150" s="133"/>
    </row>
    <row r="151" spans="1:7" ht="15" thickBot="1">
      <c r="A151" s="21"/>
      <c r="B151" s="131"/>
      <c r="C151" s="18"/>
      <c r="D151" s="134" t="s">
        <v>157</v>
      </c>
      <c r="E151" s="18"/>
      <c r="F151" s="18"/>
      <c r="G151" s="135">
        <f>G107-G142+G147</f>
        <v>0</v>
      </c>
    </row>
    <row r="152" spans="1:7" ht="12.75">
      <c r="A152" s="21"/>
      <c r="B152" s="131"/>
      <c r="C152" s="18"/>
      <c r="D152" s="136"/>
      <c r="E152" s="18"/>
      <c r="F152" s="18"/>
      <c r="G152" s="137"/>
    </row>
    <row r="153" spans="1:7" ht="12.75">
      <c r="A153" s="21"/>
      <c r="B153" s="131"/>
      <c r="C153" s="18"/>
      <c r="D153" s="136"/>
      <c r="E153" s="18"/>
      <c r="F153" s="118" t="s">
        <v>435</v>
      </c>
      <c r="G153" s="137"/>
    </row>
    <row r="154" spans="1:7" ht="13.5" thickBot="1">
      <c r="A154" s="21"/>
      <c r="B154" s="131"/>
      <c r="C154" s="18"/>
      <c r="D154" s="136"/>
      <c r="E154" s="18"/>
      <c r="F154" s="118" t="s">
        <v>436</v>
      </c>
      <c r="G154" s="137" t="s">
        <v>427</v>
      </c>
    </row>
    <row r="155" spans="1:7" ht="15" thickBot="1">
      <c r="A155" s="21"/>
      <c r="B155" s="131"/>
      <c r="C155" s="18"/>
      <c r="D155" s="134" t="s">
        <v>160</v>
      </c>
      <c r="E155" s="18"/>
      <c r="F155" s="167"/>
      <c r="G155" s="139"/>
    </row>
    <row r="156" spans="1:7" ht="13.5" thickBot="1">
      <c r="A156" s="21"/>
      <c r="B156" s="131"/>
      <c r="C156" s="18"/>
      <c r="D156" s="136"/>
      <c r="E156" s="18"/>
      <c r="F156" s="23"/>
      <c r="G156" s="140"/>
    </row>
    <row r="157" spans="1:7" ht="15.75" thickBot="1">
      <c r="A157" s="21"/>
      <c r="B157" s="131"/>
      <c r="C157" s="18"/>
      <c r="D157" s="141" t="s">
        <v>161</v>
      </c>
      <c r="E157" s="18"/>
      <c r="F157" s="168">
        <f>IF(F155=0,0,G151/F155)</f>
        <v>0</v>
      </c>
      <c r="G157" s="143">
        <f>IF(G155=0,0,G151/G155)</f>
        <v>0</v>
      </c>
    </row>
    <row r="158" spans="1:7" ht="15">
      <c r="A158" s="105"/>
      <c r="B158" s="131"/>
      <c r="C158" s="18"/>
      <c r="D158" s="136"/>
      <c r="E158" s="18"/>
      <c r="F158" s="18"/>
      <c r="G158" s="144"/>
    </row>
    <row r="159" spans="1:7" ht="13.5" thickBot="1">
      <c r="A159" s="21"/>
      <c r="B159" s="128"/>
      <c r="C159" s="129"/>
      <c r="D159" s="145"/>
      <c r="E159" s="129"/>
      <c r="F159" s="129"/>
      <c r="G159" s="146"/>
    </row>
    <row r="160" spans="1:7" ht="13.5" thickTop="1">
      <c r="A160" s="163"/>
      <c r="B160" s="148"/>
      <c r="C160" s="149"/>
      <c r="D160" s="149"/>
      <c r="E160" s="149"/>
      <c r="F160" s="149"/>
      <c r="G160" s="150"/>
    </row>
    <row r="161" spans="1:7" ht="12.75">
      <c r="A161" s="163"/>
      <c r="B161" s="148"/>
      <c r="C161" s="151" t="s">
        <v>162</v>
      </c>
      <c r="D161" s="149"/>
      <c r="E161" s="149"/>
      <c r="F161" s="149"/>
      <c r="G161" s="152"/>
    </row>
    <row r="162" spans="1:7" ht="12.75">
      <c r="A162" s="163"/>
      <c r="B162" s="153"/>
      <c r="C162" s="154"/>
      <c r="D162" s="154"/>
      <c r="E162" s="154"/>
      <c r="F162" s="154"/>
      <c r="G162" s="155"/>
    </row>
    <row r="163" spans="1:7" ht="12.75">
      <c r="A163" s="163"/>
      <c r="B163" s="156"/>
      <c r="C163" s="157"/>
      <c r="D163" s="157"/>
      <c r="E163" s="157"/>
      <c r="F163" s="157"/>
      <c r="G163" s="158"/>
    </row>
    <row r="164" spans="1:7" ht="12.75">
      <c r="A164" s="166"/>
      <c r="B164" s="156"/>
      <c r="C164" s="157"/>
      <c r="D164" s="157"/>
      <c r="E164" s="157"/>
      <c r="F164" s="157"/>
      <c r="G164" s="158"/>
    </row>
    <row r="165" spans="1:7" ht="12.75">
      <c r="A165" s="166"/>
      <c r="B165" s="156"/>
      <c r="C165" s="157"/>
      <c r="D165" s="157"/>
      <c r="E165" s="157"/>
      <c r="F165" s="157"/>
      <c r="G165" s="158"/>
    </row>
    <row r="166" spans="1:7" ht="12.75">
      <c r="A166" s="166"/>
      <c r="B166" s="156"/>
      <c r="C166" s="157"/>
      <c r="D166" s="157"/>
      <c r="E166" s="157"/>
      <c r="F166" s="157"/>
      <c r="G166" s="158"/>
    </row>
    <row r="167" spans="1:7" ht="13.5" thickBot="1">
      <c r="A167" s="166"/>
      <c r="B167" s="160"/>
      <c r="C167" s="161"/>
      <c r="D167" s="161"/>
      <c r="E167" s="161"/>
      <c r="F167" s="161"/>
      <c r="G167" s="162"/>
    </row>
    <row r="168" spans="1:7" ht="13.5" thickTop="1">
      <c r="A168" s="166"/>
      <c r="B168" s="164"/>
      <c r="C168" s="164"/>
      <c r="D168" s="164"/>
      <c r="E168" s="164"/>
      <c r="F168" s="164"/>
      <c r="G168" s="164"/>
    </row>
    <row r="169" ht="12.75">
      <c r="A169" s="166"/>
    </row>
    <row r="170" ht="12.75">
      <c r="A170" s="166"/>
    </row>
    <row r="171" ht="12.75">
      <c r="A171" s="166"/>
    </row>
  </sheetData>
  <sheetProtection password="DDAC" sheet="1" objects="1" scenarios="1"/>
  <mergeCells count="9">
    <mergeCell ref="J3:K5"/>
    <mergeCell ref="F1:G1"/>
    <mergeCell ref="B115:F116"/>
    <mergeCell ref="G115:G116"/>
    <mergeCell ref="B3:G3"/>
    <mergeCell ref="B5:F6"/>
    <mergeCell ref="G5:G6"/>
    <mergeCell ref="B107:F107"/>
    <mergeCell ref="B113:G113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1"/>
  <headerFooter alignWithMargins="0">
    <oddFooter>&amp;C&amp;"Times New Roman,Normal"&amp;9BASE d'ANGERS
&amp;8Mai 2013&amp;R&amp;"Times New Roman,Normal"&amp;9CHU Angers
02.41.35.50.80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"/>
  <sheetViews>
    <sheetView showGridLines="0" workbookViewId="0" topLeftCell="A1">
      <pane ySplit="6" topLeftCell="BM91" activePane="bottomLeft" state="frozen"/>
      <selection pane="topLeft" activeCell="A7" sqref="A7"/>
      <selection pane="bottomLeft" activeCell="G75" sqref="G75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413</v>
      </c>
      <c r="C1" s="13" t="s">
        <v>430</v>
      </c>
      <c r="D1" s="14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93113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4.5" customHeight="1">
      <c r="A14" s="16"/>
      <c r="B14" s="35"/>
      <c r="C14" s="36"/>
      <c r="D14" s="14"/>
      <c r="E14" s="14"/>
      <c r="F14" s="14"/>
      <c r="G14" s="37"/>
    </row>
    <row r="15" spans="1:7" ht="12.75">
      <c r="A15" s="16"/>
      <c r="B15" s="38">
        <v>6481</v>
      </c>
      <c r="C15" s="30" t="s">
        <v>253</v>
      </c>
      <c r="D15" s="18"/>
      <c r="E15" s="18"/>
      <c r="F15" s="18"/>
      <c r="G15" s="32"/>
    </row>
    <row r="16" spans="1:7" ht="12.75">
      <c r="A16" s="16"/>
      <c r="B16" s="38">
        <v>6482</v>
      </c>
      <c r="C16" s="30" t="s">
        <v>416</v>
      </c>
      <c r="D16" s="18"/>
      <c r="E16" s="18"/>
      <c r="F16" s="18"/>
      <c r="G16" s="32"/>
    </row>
    <row r="17" spans="1:7" ht="9" customHeight="1">
      <c r="A17" s="21"/>
      <c r="B17" s="39"/>
      <c r="C17" s="40"/>
      <c r="D17" s="23"/>
      <c r="E17" s="23"/>
      <c r="F17" s="23"/>
      <c r="G17" s="41"/>
    </row>
    <row r="18" spans="1:7" ht="12.75">
      <c r="A18" s="16"/>
      <c r="B18" s="42"/>
      <c r="C18" s="43"/>
      <c r="D18" s="44"/>
      <c r="E18" s="44"/>
      <c r="F18" s="45" t="s">
        <v>78</v>
      </c>
      <c r="G18" s="46">
        <f>SUM(G9:G16)</f>
        <v>0</v>
      </c>
    </row>
    <row r="19" spans="1:7" ht="12.75">
      <c r="A19" s="21"/>
      <c r="B19" s="22"/>
      <c r="C19" s="23"/>
      <c r="D19" s="23"/>
      <c r="E19" s="23"/>
      <c r="F19" s="23"/>
      <c r="G19" s="47"/>
    </row>
    <row r="20" spans="1:7" ht="12.75">
      <c r="A20" s="16"/>
      <c r="B20" s="48" t="s">
        <v>79</v>
      </c>
      <c r="C20" s="49"/>
      <c r="D20" s="49"/>
      <c r="E20" s="49"/>
      <c r="F20" s="49"/>
      <c r="G20" s="50"/>
    </row>
    <row r="21" spans="1:7" ht="12.75">
      <c r="A21" s="16"/>
      <c r="B21" s="38"/>
      <c r="C21" s="30" t="s">
        <v>415</v>
      </c>
      <c r="D21" s="18"/>
      <c r="E21" s="18"/>
      <c r="F21" s="18"/>
      <c r="G21" s="51"/>
    </row>
    <row r="22" spans="1:7" ht="9" customHeight="1">
      <c r="A22" s="16"/>
      <c r="B22" s="38"/>
      <c r="C22" s="30"/>
      <c r="D22" s="18"/>
      <c r="E22" s="18"/>
      <c r="F22" s="52"/>
      <c r="G22" s="51"/>
    </row>
    <row r="23" spans="1:7" ht="12.75">
      <c r="A23" s="16"/>
      <c r="B23" s="53"/>
      <c r="C23" s="54"/>
      <c r="D23" s="55"/>
      <c r="E23" s="55"/>
      <c r="F23" s="56"/>
      <c r="G23" s="57"/>
    </row>
    <row r="24" spans="1:7" ht="12.75">
      <c r="A24" s="16"/>
      <c r="B24" s="38"/>
      <c r="C24" s="58"/>
      <c r="D24" s="18"/>
      <c r="E24" s="18"/>
      <c r="F24" s="18"/>
      <c r="G24" s="51"/>
    </row>
    <row r="25" spans="1:7" ht="12.75">
      <c r="A25" s="16"/>
      <c r="B25" s="59" t="s">
        <v>81</v>
      </c>
      <c r="C25" s="60"/>
      <c r="D25" s="61"/>
      <c r="E25" s="61"/>
      <c r="F25" s="61"/>
      <c r="G25" s="62"/>
    </row>
    <row r="26" spans="1:7" ht="12.75">
      <c r="A26" s="16"/>
      <c r="B26" s="38">
        <v>6012</v>
      </c>
      <c r="C26" s="30" t="s">
        <v>82</v>
      </c>
      <c r="D26" s="18"/>
      <c r="E26" s="18"/>
      <c r="F26" s="18"/>
      <c r="G26" s="32"/>
    </row>
    <row r="27" spans="1:7" ht="4.5" customHeight="1">
      <c r="A27" s="16"/>
      <c r="B27" s="35"/>
      <c r="C27" s="36"/>
      <c r="D27" s="14"/>
      <c r="E27" s="14"/>
      <c r="F27" s="14"/>
      <c r="G27" s="63"/>
    </row>
    <row r="28" spans="1:7" ht="12.75">
      <c r="A28" s="16"/>
      <c r="B28" s="38">
        <v>60262</v>
      </c>
      <c r="C28" s="30" t="s">
        <v>83</v>
      </c>
      <c r="D28" s="18"/>
      <c r="E28" s="18"/>
      <c r="F28" s="31"/>
      <c r="G28" s="32"/>
    </row>
    <row r="29" spans="1:7" ht="12.75">
      <c r="A29" s="16"/>
      <c r="B29" s="38">
        <v>60264</v>
      </c>
      <c r="C29" s="30" t="s">
        <v>250</v>
      </c>
      <c r="D29" s="18"/>
      <c r="E29" s="18"/>
      <c r="F29" s="18"/>
      <c r="G29" s="32"/>
    </row>
    <row r="30" spans="1:7" ht="12.75">
      <c r="A30" s="173"/>
      <c r="B30" s="192">
        <v>602661</v>
      </c>
      <c r="C30" s="184" t="s">
        <v>468</v>
      </c>
      <c r="D30" s="149"/>
      <c r="E30" s="149"/>
      <c r="F30" s="149"/>
      <c r="G30" s="32"/>
    </row>
    <row r="31" spans="1:7" ht="12.75">
      <c r="A31" s="16"/>
      <c r="B31" s="38">
        <v>602662</v>
      </c>
      <c r="C31" s="30" t="s">
        <v>84</v>
      </c>
      <c r="D31" s="18"/>
      <c r="E31" s="18"/>
      <c r="F31" s="18"/>
      <c r="G31" s="32"/>
    </row>
    <row r="32" spans="1:7" ht="12.75">
      <c r="A32" s="173"/>
      <c r="B32" s="192">
        <v>602664</v>
      </c>
      <c r="C32" s="184" t="s">
        <v>262</v>
      </c>
      <c r="D32" s="149"/>
      <c r="E32" s="149"/>
      <c r="F32" s="149"/>
      <c r="G32" s="32"/>
    </row>
    <row r="33" spans="1:7" ht="12.75">
      <c r="A33" s="16"/>
      <c r="B33" s="38">
        <v>602668</v>
      </c>
      <c r="C33" s="30" t="s">
        <v>85</v>
      </c>
      <c r="D33" s="18"/>
      <c r="E33" s="18"/>
      <c r="F33" s="18"/>
      <c r="G33" s="32"/>
    </row>
    <row r="34" spans="1:7" ht="12.75">
      <c r="A34" s="16"/>
      <c r="B34" s="38">
        <v>60268</v>
      </c>
      <c r="C34" s="30" t="s">
        <v>86</v>
      </c>
      <c r="D34" s="18"/>
      <c r="E34" s="18"/>
      <c r="F34" s="18"/>
      <c r="G34" s="32"/>
    </row>
    <row r="35" spans="1:7" ht="12.75">
      <c r="A35" s="16"/>
      <c r="B35" s="38">
        <v>6028</v>
      </c>
      <c r="C35" s="30" t="s">
        <v>87</v>
      </c>
      <c r="D35" s="18"/>
      <c r="E35" s="18"/>
      <c r="F35" s="18"/>
      <c r="G35" s="32"/>
    </row>
    <row r="36" spans="1:7" ht="4.5" customHeight="1">
      <c r="A36" s="16"/>
      <c r="B36" s="35"/>
      <c r="C36" s="36"/>
      <c r="D36" s="14"/>
      <c r="E36" s="14"/>
      <c r="F36" s="14"/>
      <c r="G36" s="63"/>
    </row>
    <row r="37" spans="1:7" ht="12.75">
      <c r="A37" s="16"/>
      <c r="B37" s="38">
        <v>60622</v>
      </c>
      <c r="C37" s="30" t="s">
        <v>88</v>
      </c>
      <c r="D37" s="18"/>
      <c r="E37" s="18"/>
      <c r="F37" s="18"/>
      <c r="G37" s="64"/>
    </row>
    <row r="38" spans="1:7" ht="12.75">
      <c r="A38" s="16"/>
      <c r="B38" s="38">
        <v>60624</v>
      </c>
      <c r="C38" s="30" t="s">
        <v>251</v>
      </c>
      <c r="D38" s="18"/>
      <c r="E38" s="18"/>
      <c r="F38" s="18"/>
      <c r="G38" s="64"/>
    </row>
    <row r="39" spans="1:7" s="2" customFormat="1" ht="12.75">
      <c r="A39" s="16"/>
      <c r="B39" s="38">
        <v>606261</v>
      </c>
      <c r="C39" s="30" t="s">
        <v>466</v>
      </c>
      <c r="D39" s="18"/>
      <c r="E39" s="18"/>
      <c r="F39" s="18"/>
      <c r="G39" s="64"/>
    </row>
    <row r="40" spans="1:7" ht="12.75">
      <c r="A40" s="16"/>
      <c r="B40" s="38">
        <v>606262</v>
      </c>
      <c r="C40" s="30" t="s">
        <v>89</v>
      </c>
      <c r="D40" s="18"/>
      <c r="E40" s="18"/>
      <c r="F40" s="18"/>
      <c r="G40" s="64"/>
    </row>
    <row r="41" spans="1:7" ht="12.75">
      <c r="A41" s="16"/>
      <c r="B41" s="38">
        <v>606268</v>
      </c>
      <c r="C41" s="30" t="s">
        <v>90</v>
      </c>
      <c r="D41" s="18"/>
      <c r="E41" s="18"/>
      <c r="F41" s="18"/>
      <c r="G41" s="64"/>
    </row>
    <row r="42" spans="1:7" ht="12.75">
      <c r="A42" s="16"/>
      <c r="B42" s="38">
        <v>6068</v>
      </c>
      <c r="C42" s="30" t="s">
        <v>91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6072</v>
      </c>
      <c r="C44" s="30" t="s">
        <v>92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61228</v>
      </c>
      <c r="C46" s="30" t="s">
        <v>93</v>
      </c>
      <c r="D46" s="18"/>
      <c r="E46" s="18"/>
      <c r="F46" s="31"/>
      <c r="G46" s="32"/>
    </row>
    <row r="47" spans="1:7" ht="12.75">
      <c r="A47" s="16"/>
      <c r="B47" s="38">
        <v>61231</v>
      </c>
      <c r="C47" s="30" t="s">
        <v>94</v>
      </c>
      <c r="D47" s="18"/>
      <c r="E47" s="18"/>
      <c r="F47" s="18"/>
      <c r="G47" s="32"/>
    </row>
    <row r="48" spans="1:7" ht="4.5" customHeight="1">
      <c r="A48" s="16"/>
      <c r="B48" s="35"/>
      <c r="C48" s="36"/>
      <c r="D48" s="14"/>
      <c r="E48" s="14"/>
      <c r="F48" s="14"/>
      <c r="G48" s="63"/>
    </row>
    <row r="49" spans="1:7" ht="12.75">
      <c r="A49" s="16"/>
      <c r="B49" s="38">
        <v>613252</v>
      </c>
      <c r="C49" s="30" t="s">
        <v>95</v>
      </c>
      <c r="D49" s="18"/>
      <c r="E49" s="18"/>
      <c r="F49" s="18"/>
      <c r="G49" s="32"/>
    </row>
    <row r="50" spans="1:7" ht="12.75">
      <c r="A50" s="16"/>
      <c r="B50" s="38">
        <v>613258</v>
      </c>
      <c r="C50" s="30" t="s">
        <v>96</v>
      </c>
      <c r="D50" s="18"/>
      <c r="E50" s="18"/>
      <c r="F50" s="18"/>
      <c r="G50" s="32"/>
    </row>
    <row r="51" spans="1:7" ht="4.5" customHeight="1">
      <c r="A51" s="16"/>
      <c r="B51" s="35"/>
      <c r="C51" s="36"/>
      <c r="D51" s="14"/>
      <c r="E51" s="14"/>
      <c r="F51" s="14"/>
      <c r="G51" s="63"/>
    </row>
    <row r="52" spans="1:7" ht="12.75">
      <c r="A52" s="16"/>
      <c r="B52" s="38">
        <v>615251</v>
      </c>
      <c r="C52" s="30" t="s">
        <v>97</v>
      </c>
      <c r="D52" s="18"/>
      <c r="E52" s="18"/>
      <c r="F52" s="18"/>
      <c r="G52" s="32"/>
    </row>
    <row r="53" spans="1:7" ht="12.75">
      <c r="A53" s="16"/>
      <c r="B53" s="38">
        <v>615258</v>
      </c>
      <c r="C53" s="30" t="s">
        <v>98</v>
      </c>
      <c r="D53" s="18"/>
      <c r="E53" s="18"/>
      <c r="F53" s="18"/>
      <c r="G53" s="32"/>
    </row>
    <row r="54" spans="1:7" ht="12.75">
      <c r="A54" s="16"/>
      <c r="B54" s="38">
        <v>615268</v>
      </c>
      <c r="C54" s="30" t="s">
        <v>99</v>
      </c>
      <c r="D54" s="18"/>
      <c r="E54" s="18"/>
      <c r="F54" s="18"/>
      <c r="G54" s="32"/>
    </row>
    <row r="55" spans="1:7" ht="4.5" customHeight="1">
      <c r="A55" s="16"/>
      <c r="B55" s="35"/>
      <c r="C55" s="36"/>
      <c r="D55" s="14"/>
      <c r="E55" s="14"/>
      <c r="F55" s="14"/>
      <c r="G55" s="63"/>
    </row>
    <row r="56" spans="1:7" ht="12.75">
      <c r="A56" s="16"/>
      <c r="B56" s="38">
        <v>618</v>
      </c>
      <c r="C56" s="30" t="s">
        <v>106</v>
      </c>
      <c r="D56" s="18"/>
      <c r="E56" s="18"/>
      <c r="F56" s="31"/>
      <c r="G56" s="32"/>
    </row>
    <row r="57" spans="1:7" ht="4.5" customHeight="1">
      <c r="A57" s="16"/>
      <c r="B57" s="35"/>
      <c r="C57" s="36"/>
      <c r="D57" s="14"/>
      <c r="E57" s="14"/>
      <c r="F57" s="14"/>
      <c r="G57" s="63"/>
    </row>
    <row r="58" spans="1:7" ht="12.75">
      <c r="A58" s="16"/>
      <c r="B58" s="38">
        <v>6223</v>
      </c>
      <c r="C58" s="30" t="s">
        <v>107</v>
      </c>
      <c r="D58" s="18"/>
      <c r="E58" s="18"/>
      <c r="F58" s="18"/>
      <c r="G58" s="64"/>
    </row>
    <row r="59" spans="1:7" ht="4.5" customHeight="1">
      <c r="A59" s="16"/>
      <c r="B59" s="35"/>
      <c r="C59" s="36"/>
      <c r="D59" s="14"/>
      <c r="E59" s="14"/>
      <c r="F59" s="14"/>
      <c r="G59" s="63"/>
    </row>
    <row r="60" spans="1:7" ht="12.75">
      <c r="A60" s="16"/>
      <c r="B60" s="38">
        <v>6285</v>
      </c>
      <c r="C60" s="30" t="s">
        <v>252</v>
      </c>
      <c r="D60" s="18"/>
      <c r="E60" s="18"/>
      <c r="F60" s="18"/>
      <c r="G60" s="64"/>
    </row>
    <row r="61" spans="1:7" ht="12.75">
      <c r="A61" s="16"/>
      <c r="B61" s="38">
        <v>6286</v>
      </c>
      <c r="C61" s="30" t="s">
        <v>113</v>
      </c>
      <c r="D61" s="18"/>
      <c r="E61" s="18"/>
      <c r="F61" s="18"/>
      <c r="G61" s="64"/>
    </row>
    <row r="62" spans="1:7" ht="12.75">
      <c r="A62" s="16"/>
      <c r="B62" s="38">
        <v>6288</v>
      </c>
      <c r="C62" s="30" t="s">
        <v>114</v>
      </c>
      <c r="D62" s="18"/>
      <c r="E62" s="18"/>
      <c r="F62" s="18"/>
      <c r="G62" s="32"/>
    </row>
    <row r="63" spans="1:7" ht="4.5" customHeight="1">
      <c r="A63" s="16"/>
      <c r="B63" s="35"/>
      <c r="C63" s="36"/>
      <c r="D63" s="14"/>
      <c r="E63" s="14"/>
      <c r="F63" s="14"/>
      <c r="G63" s="63"/>
    </row>
    <row r="64" spans="1:7" ht="12.75">
      <c r="A64" s="16"/>
      <c r="B64" s="38">
        <v>6523</v>
      </c>
      <c r="C64" s="30" t="s">
        <v>115</v>
      </c>
      <c r="D64" s="18"/>
      <c r="E64" s="18"/>
      <c r="F64" s="31"/>
      <c r="G64" s="32"/>
    </row>
    <row r="65" spans="1:7" ht="4.5" customHeight="1">
      <c r="A65" s="16"/>
      <c r="B65" s="35"/>
      <c r="C65" s="36"/>
      <c r="D65" s="14"/>
      <c r="E65" s="14"/>
      <c r="F65" s="14"/>
      <c r="G65" s="63"/>
    </row>
    <row r="66" spans="1:7" ht="12.75">
      <c r="A66" s="16"/>
      <c r="B66" s="38">
        <v>657</v>
      </c>
      <c r="C66" s="30" t="s">
        <v>116</v>
      </c>
      <c r="D66" s="18"/>
      <c r="E66" s="18"/>
      <c r="F66" s="31"/>
      <c r="G66" s="32"/>
    </row>
    <row r="67" spans="1:7" ht="4.5" customHeight="1">
      <c r="A67" s="16"/>
      <c r="B67" s="35"/>
      <c r="C67" s="36"/>
      <c r="D67" s="14"/>
      <c r="E67" s="14"/>
      <c r="F67" s="14"/>
      <c r="G67" s="63"/>
    </row>
    <row r="68" spans="1:7" ht="12.75">
      <c r="A68" s="16"/>
      <c r="B68" s="38">
        <v>6581</v>
      </c>
      <c r="C68" s="30" t="s">
        <v>254</v>
      </c>
      <c r="D68" s="18"/>
      <c r="E68" s="18"/>
      <c r="F68" s="31"/>
      <c r="G68" s="32"/>
    </row>
    <row r="69" spans="1:7" ht="9" customHeight="1">
      <c r="A69" s="16"/>
      <c r="B69" s="65"/>
      <c r="C69" s="21"/>
      <c r="D69" s="23"/>
      <c r="E69" s="23"/>
      <c r="F69" s="23"/>
      <c r="G69" s="66"/>
    </row>
    <row r="70" spans="1:7" ht="12.75">
      <c r="A70" s="16"/>
      <c r="B70" s="67"/>
      <c r="C70" s="68"/>
      <c r="D70" s="69"/>
      <c r="E70" s="69"/>
      <c r="F70" s="70" t="s">
        <v>121</v>
      </c>
      <c r="G70" s="71">
        <f>SUM(G26:G68)</f>
        <v>0</v>
      </c>
    </row>
    <row r="71" spans="1:7" ht="12.75">
      <c r="A71" s="16"/>
      <c r="B71" s="38"/>
      <c r="C71" s="30"/>
      <c r="D71" s="18"/>
      <c r="E71" s="18"/>
      <c r="F71" s="18"/>
      <c r="G71" s="72"/>
    </row>
    <row r="72" spans="1:7" ht="12.75">
      <c r="A72" s="16"/>
      <c r="B72" s="73" t="s">
        <v>122</v>
      </c>
      <c r="C72" s="74"/>
      <c r="D72" s="75"/>
      <c r="E72" s="75"/>
      <c r="F72" s="75"/>
      <c r="G72" s="76"/>
    </row>
    <row r="73" spans="1:7" ht="12.75">
      <c r="A73" s="21"/>
      <c r="B73" s="38">
        <v>6811252</v>
      </c>
      <c r="C73" s="30" t="s">
        <v>125</v>
      </c>
      <c r="D73" s="18"/>
      <c r="E73" s="18"/>
      <c r="F73" s="31"/>
      <c r="G73" s="32"/>
    </row>
    <row r="74" spans="1:7" ht="4.5" customHeight="1">
      <c r="A74" s="21"/>
      <c r="B74" s="35"/>
      <c r="C74" s="36"/>
      <c r="D74" s="14"/>
      <c r="E74" s="14"/>
      <c r="F74" s="14"/>
      <c r="G74" s="63"/>
    </row>
    <row r="75" spans="1:7" ht="12.75">
      <c r="A75" s="16"/>
      <c r="B75" s="38">
        <v>6811288</v>
      </c>
      <c r="C75" s="30" t="s">
        <v>126</v>
      </c>
      <c r="D75" s="18"/>
      <c r="E75" s="18"/>
      <c r="F75" s="18"/>
      <c r="G75" s="32"/>
    </row>
    <row r="76" spans="1:7" ht="9" customHeight="1">
      <c r="A76" s="16"/>
      <c r="B76" s="65"/>
      <c r="C76" s="21"/>
      <c r="D76" s="23"/>
      <c r="E76" s="23"/>
      <c r="F76" s="23"/>
      <c r="G76" s="66"/>
    </row>
    <row r="77" spans="1:7" ht="12.75">
      <c r="A77" s="16"/>
      <c r="B77" s="77"/>
      <c r="C77" s="78"/>
      <c r="D77" s="79"/>
      <c r="E77" s="79"/>
      <c r="F77" s="80" t="s">
        <v>127</v>
      </c>
      <c r="G77" s="81">
        <f>SUM(G73:G75)</f>
        <v>0</v>
      </c>
    </row>
    <row r="78" spans="1:7" ht="13.5" thickBot="1">
      <c r="A78" s="16"/>
      <c r="B78" s="82"/>
      <c r="C78" s="34"/>
      <c r="D78" s="83"/>
      <c r="E78" s="18"/>
      <c r="F78" s="18"/>
      <c r="G78" s="72"/>
    </row>
    <row r="79" spans="1:7" ht="16.5" thickBot="1" thickTop="1">
      <c r="A79" s="92"/>
      <c r="B79" s="431" t="s">
        <v>128</v>
      </c>
      <c r="C79" s="432"/>
      <c r="D79" s="432"/>
      <c r="E79" s="432"/>
      <c r="F79" s="433"/>
      <c r="G79" s="84">
        <f>G18+G70+G77</f>
        <v>0</v>
      </c>
    </row>
    <row r="80" spans="1:7" ht="13.5" thickTop="1">
      <c r="A80" s="92"/>
      <c r="B80" s="85"/>
      <c r="C80" s="85"/>
      <c r="D80" s="85"/>
      <c r="E80" s="85"/>
      <c r="F80" s="85"/>
      <c r="G80" s="85"/>
    </row>
    <row r="81" spans="1:7" ht="12.75">
      <c r="A81" s="92"/>
      <c r="B81" s="86"/>
      <c r="C81" s="86"/>
      <c r="D81" s="86"/>
      <c r="E81" s="86"/>
      <c r="F81" s="86"/>
      <c r="G81" s="86"/>
    </row>
    <row r="82" spans="1:7" ht="12.75">
      <c r="A82" s="92"/>
      <c r="B82" s="20"/>
      <c r="C82" s="20"/>
      <c r="D82" s="20"/>
      <c r="E82" s="20"/>
      <c r="F82" s="20"/>
      <c r="G82" s="20"/>
    </row>
    <row r="83" spans="1:7" ht="12.75">
      <c r="A83" s="92"/>
      <c r="B83" s="20"/>
      <c r="C83" s="20"/>
      <c r="D83" s="20"/>
      <c r="E83" s="20"/>
      <c r="F83" s="20"/>
      <c r="G83" s="20"/>
    </row>
    <row r="84" spans="1:7" ht="12.75">
      <c r="A84" s="21"/>
      <c r="B84" s="85"/>
      <c r="C84" s="85"/>
      <c r="D84" s="85"/>
      <c r="E84" s="85"/>
      <c r="F84" s="85"/>
      <c r="G84" s="85"/>
    </row>
    <row r="85" spans="1:7" ht="12.75">
      <c r="A85" s="16"/>
      <c r="B85" s="13" t="s">
        <v>414</v>
      </c>
      <c r="C85" s="87"/>
      <c r="D85" s="88"/>
      <c r="E85" s="89"/>
      <c r="F85" s="89"/>
      <c r="G85" s="85"/>
    </row>
    <row r="86" spans="1:7" ht="3.75" customHeight="1">
      <c r="A86" s="20"/>
      <c r="B86" s="90"/>
      <c r="C86" s="91"/>
      <c r="D86" s="85"/>
      <c r="E86" s="89"/>
      <c r="F86" s="89"/>
      <c r="G86" s="85"/>
    </row>
    <row r="87" spans="1:7" ht="15.75" thickBot="1">
      <c r="A87" s="16"/>
      <c r="B87" s="414" t="s">
        <v>130</v>
      </c>
      <c r="C87" s="415"/>
      <c r="D87" s="415"/>
      <c r="E87" s="415"/>
      <c r="F87" s="415"/>
      <c r="G87" s="416"/>
    </row>
    <row r="88" spans="1:7" ht="3.75" customHeight="1" thickBot="1">
      <c r="A88" s="40"/>
      <c r="B88" s="18"/>
      <c r="C88" s="18"/>
      <c r="D88" s="18"/>
      <c r="E88" s="18"/>
      <c r="F88" s="18"/>
      <c r="G88" s="18"/>
    </row>
    <row r="89" spans="1:7" ht="13.5" thickTop="1">
      <c r="A89" s="16"/>
      <c r="B89" s="417" t="s">
        <v>131</v>
      </c>
      <c r="C89" s="418"/>
      <c r="D89" s="418"/>
      <c r="E89" s="418"/>
      <c r="F89" s="419"/>
      <c r="G89" s="423" t="s">
        <v>69</v>
      </c>
    </row>
    <row r="90" spans="1:7" ht="12.75">
      <c r="A90" s="21"/>
      <c r="B90" s="420"/>
      <c r="C90" s="421"/>
      <c r="D90" s="421"/>
      <c r="E90" s="421"/>
      <c r="F90" s="422"/>
      <c r="G90" s="424"/>
    </row>
    <row r="91" spans="1:7" ht="12.75">
      <c r="A91" s="21"/>
      <c r="B91" s="93"/>
      <c r="C91" s="94"/>
      <c r="D91" s="94"/>
      <c r="E91" s="94"/>
      <c r="F91" s="94"/>
      <c r="G91" s="95"/>
    </row>
    <row r="92" spans="1:7" ht="12.75">
      <c r="A92" s="105"/>
      <c r="B92" s="96" t="s">
        <v>132</v>
      </c>
      <c r="C92" s="97"/>
      <c r="D92" s="97"/>
      <c r="E92" s="97"/>
      <c r="F92" s="97"/>
      <c r="G92" s="98"/>
    </row>
    <row r="93" spans="1:7" ht="12.75">
      <c r="A93" s="21"/>
      <c r="B93" s="38">
        <v>609</v>
      </c>
      <c r="C93" s="58" t="s">
        <v>133</v>
      </c>
      <c r="D93" s="18"/>
      <c r="E93" s="18"/>
      <c r="F93" s="31"/>
      <c r="G93" s="99"/>
    </row>
    <row r="94" spans="1:7" ht="12.75">
      <c r="A94" s="21"/>
      <c r="B94" s="38">
        <v>619</v>
      </c>
      <c r="C94" s="58" t="s">
        <v>134</v>
      </c>
      <c r="D94" s="18"/>
      <c r="E94" s="18"/>
      <c r="F94" s="31"/>
      <c r="G94" s="99"/>
    </row>
    <row r="95" spans="1:7" ht="12.75">
      <c r="A95" s="16"/>
      <c r="B95" s="38">
        <v>629</v>
      </c>
      <c r="C95" s="58" t="s">
        <v>135</v>
      </c>
      <c r="D95" s="18"/>
      <c r="E95" s="18"/>
      <c r="F95" s="31"/>
      <c r="G95" s="99"/>
    </row>
    <row r="96" spans="1:7" ht="4.5" customHeight="1">
      <c r="A96" s="21"/>
      <c r="B96" s="35"/>
      <c r="C96" s="100"/>
      <c r="D96" s="14"/>
      <c r="E96" s="14"/>
      <c r="F96" s="14"/>
      <c r="G96" s="101"/>
    </row>
    <row r="97" spans="1:7" ht="12.75">
      <c r="A97" s="16"/>
      <c r="B97" s="38">
        <v>6319</v>
      </c>
      <c r="C97" s="58" t="s">
        <v>136</v>
      </c>
      <c r="D97" s="18"/>
      <c r="E97" s="18"/>
      <c r="F97" s="31"/>
      <c r="G97" s="99"/>
    </row>
    <row r="98" spans="1:7" ht="12.75">
      <c r="A98" s="16"/>
      <c r="B98" s="38">
        <v>6339</v>
      </c>
      <c r="C98" s="58" t="s">
        <v>137</v>
      </c>
      <c r="D98" s="18"/>
      <c r="E98" s="18"/>
      <c r="F98" s="31"/>
      <c r="G98" s="99"/>
    </row>
    <row r="99" spans="1:7" ht="12.75">
      <c r="A99" s="16"/>
      <c r="B99" s="38">
        <v>6419</v>
      </c>
      <c r="C99" s="58" t="s">
        <v>138</v>
      </c>
      <c r="D99" s="18"/>
      <c r="E99" s="18"/>
      <c r="F99" s="31"/>
      <c r="G99" s="99"/>
    </row>
    <row r="100" spans="1:7" ht="12.75">
      <c r="A100" s="16"/>
      <c r="B100" s="38">
        <v>6429</v>
      </c>
      <c r="C100" s="58" t="s">
        <v>139</v>
      </c>
      <c r="D100" s="18"/>
      <c r="E100" s="18"/>
      <c r="F100" s="31"/>
      <c r="G100" s="99"/>
    </row>
    <row r="101" spans="1:7" ht="12.75">
      <c r="A101" s="16"/>
      <c r="B101" s="38">
        <v>64519</v>
      </c>
      <c r="C101" s="58" t="s">
        <v>140</v>
      </c>
      <c r="D101" s="18"/>
      <c r="E101" s="18"/>
      <c r="F101" s="31"/>
      <c r="G101" s="99"/>
    </row>
    <row r="102" spans="1:7" ht="12.75">
      <c r="A102" s="16"/>
      <c r="B102" s="38">
        <v>64529</v>
      </c>
      <c r="C102" s="58" t="s">
        <v>141</v>
      </c>
      <c r="D102" s="18"/>
      <c r="E102" s="18"/>
      <c r="F102" s="31"/>
      <c r="G102" s="99"/>
    </row>
    <row r="103" spans="1:7" ht="12.75">
      <c r="A103" s="16"/>
      <c r="B103" s="38">
        <v>64719</v>
      </c>
      <c r="C103" s="58" t="s">
        <v>142</v>
      </c>
      <c r="D103" s="18"/>
      <c r="E103" s="18"/>
      <c r="F103" s="31"/>
      <c r="G103" s="99"/>
    </row>
    <row r="104" spans="1:7" ht="12.75">
      <c r="A104" s="16"/>
      <c r="B104" s="38">
        <v>64729</v>
      </c>
      <c r="C104" s="58" t="s">
        <v>143</v>
      </c>
      <c r="D104" s="18"/>
      <c r="E104" s="18"/>
      <c r="F104" s="31"/>
      <c r="G104" s="99"/>
    </row>
    <row r="105" spans="1:7" ht="12.75">
      <c r="A105" s="16"/>
      <c r="B105" s="38">
        <v>6489</v>
      </c>
      <c r="C105" s="58" t="s">
        <v>144</v>
      </c>
      <c r="D105" s="18"/>
      <c r="E105" s="18"/>
      <c r="F105" s="31"/>
      <c r="G105" s="99"/>
    </row>
    <row r="106" spans="1:7" ht="4.5" customHeight="1">
      <c r="A106" s="16"/>
      <c r="B106" s="35"/>
      <c r="C106" s="100"/>
      <c r="D106" s="14"/>
      <c r="E106" s="14"/>
      <c r="F106" s="14"/>
      <c r="G106" s="101"/>
    </row>
    <row r="107" spans="1:7" ht="12.75">
      <c r="A107" s="16"/>
      <c r="B107" s="38">
        <v>7474</v>
      </c>
      <c r="C107" s="58" t="s">
        <v>145</v>
      </c>
      <c r="D107" s="18"/>
      <c r="E107" s="18"/>
      <c r="F107" s="31"/>
      <c r="G107" s="99"/>
    </row>
    <row r="108" spans="1:7" ht="12.75">
      <c r="A108" s="16"/>
      <c r="B108" s="38">
        <v>7476</v>
      </c>
      <c r="C108" s="58" t="s">
        <v>146</v>
      </c>
      <c r="D108" s="18"/>
      <c r="E108" s="18"/>
      <c r="F108" s="31"/>
      <c r="G108" s="99"/>
    </row>
    <row r="109" spans="1:7" ht="12.75">
      <c r="A109" s="16"/>
      <c r="B109" s="38">
        <v>7484</v>
      </c>
      <c r="C109" s="58" t="s">
        <v>147</v>
      </c>
      <c r="D109" s="18"/>
      <c r="E109" s="18"/>
      <c r="F109" s="31"/>
      <c r="G109" s="99"/>
    </row>
    <row r="110" spans="1:7" ht="12.75">
      <c r="A110" s="16"/>
      <c r="B110" s="38">
        <v>7541</v>
      </c>
      <c r="C110" s="58" t="s">
        <v>148</v>
      </c>
      <c r="D110" s="18"/>
      <c r="E110" s="18"/>
      <c r="F110" s="31"/>
      <c r="G110" s="99"/>
    </row>
    <row r="111" spans="1:7" ht="12.75">
      <c r="A111" s="16"/>
      <c r="B111" s="38">
        <v>7548</v>
      </c>
      <c r="C111" s="58" t="s">
        <v>149</v>
      </c>
      <c r="D111" s="18"/>
      <c r="E111" s="18"/>
      <c r="F111" s="31"/>
      <c r="G111" s="99"/>
    </row>
    <row r="112" spans="1:7" ht="12.75">
      <c r="A112" s="16"/>
      <c r="B112" s="38">
        <v>758</v>
      </c>
      <c r="C112" s="58" t="s">
        <v>150</v>
      </c>
      <c r="D112" s="18"/>
      <c r="E112" s="18"/>
      <c r="F112" s="31"/>
      <c r="G112" s="99"/>
    </row>
    <row r="113" spans="1:7" ht="12.75">
      <c r="A113" s="16"/>
      <c r="B113" s="38">
        <v>772</v>
      </c>
      <c r="C113" s="58" t="s">
        <v>151</v>
      </c>
      <c r="D113" s="18"/>
      <c r="E113" s="18"/>
      <c r="F113" s="31"/>
      <c r="G113" s="99"/>
    </row>
    <row r="114" spans="1:7" ht="9" customHeight="1">
      <c r="A114" s="16"/>
      <c r="B114" s="65"/>
      <c r="C114" s="106"/>
      <c r="D114" s="23"/>
      <c r="E114" s="23"/>
      <c r="F114" s="23"/>
      <c r="G114" s="107"/>
    </row>
    <row r="115" spans="1:7" ht="12.75">
      <c r="A115" s="16"/>
      <c r="B115" s="108"/>
      <c r="C115" s="109"/>
      <c r="D115" s="110"/>
      <c r="E115" s="110"/>
      <c r="F115" s="111" t="s">
        <v>152</v>
      </c>
      <c r="G115" s="112">
        <f>SUM(G93:G113)</f>
        <v>0</v>
      </c>
    </row>
    <row r="116" spans="1:7" ht="12.75">
      <c r="A116" s="16"/>
      <c r="B116" s="38"/>
      <c r="C116" s="58"/>
      <c r="D116" s="18"/>
      <c r="E116" s="18"/>
      <c r="F116" s="18"/>
      <c r="G116" s="113"/>
    </row>
    <row r="117" spans="1:7" ht="12.75">
      <c r="A117" s="16"/>
      <c r="B117" s="114" t="s">
        <v>153</v>
      </c>
      <c r="C117" s="115"/>
      <c r="D117" s="115"/>
      <c r="E117" s="115"/>
      <c r="F117" s="115"/>
      <c r="G117" s="116"/>
    </row>
    <row r="118" spans="1:7" ht="12.75">
      <c r="A118" s="21"/>
      <c r="B118" s="117"/>
      <c r="C118" s="30" t="s">
        <v>255</v>
      </c>
      <c r="D118" s="18"/>
      <c r="E118" s="118"/>
      <c r="F118" s="18"/>
      <c r="G118" s="119"/>
    </row>
    <row r="119" spans="1:7" ht="9" customHeight="1">
      <c r="A119" s="16"/>
      <c r="B119" s="120"/>
      <c r="C119" s="21"/>
      <c r="D119" s="23"/>
      <c r="E119" s="121"/>
      <c r="F119" s="23"/>
      <c r="G119" s="122"/>
    </row>
    <row r="120" spans="1:7" ht="12.75">
      <c r="A120" s="21"/>
      <c r="B120" s="123"/>
      <c r="C120" s="124"/>
      <c r="D120" s="125"/>
      <c r="E120" s="125"/>
      <c r="F120" s="126"/>
      <c r="G120" s="127"/>
    </row>
    <row r="121" spans="1:7" ht="13.5" thickBot="1">
      <c r="A121" s="21"/>
      <c r="B121" s="128" t="s">
        <v>156</v>
      </c>
      <c r="C121" s="129"/>
      <c r="D121" s="129"/>
      <c r="E121" s="129"/>
      <c r="F121" s="129"/>
      <c r="G121" s="130"/>
    </row>
    <row r="122" spans="1:7" ht="13.5" thickTop="1">
      <c r="A122" s="21"/>
      <c r="B122" s="131"/>
      <c r="C122" s="18"/>
      <c r="D122" s="18"/>
      <c r="E122" s="18"/>
      <c r="F122" s="18"/>
      <c r="G122" s="132"/>
    </row>
    <row r="123" spans="1:7" ht="13.5" thickBot="1">
      <c r="A123" s="21"/>
      <c r="B123" s="131"/>
      <c r="C123" s="18"/>
      <c r="D123" s="18"/>
      <c r="E123" s="18"/>
      <c r="F123" s="18"/>
      <c r="G123" s="133"/>
    </row>
    <row r="124" spans="1:7" ht="15" thickBot="1">
      <c r="A124" s="21"/>
      <c r="B124" s="131"/>
      <c r="C124" s="18"/>
      <c r="D124" s="134" t="s">
        <v>157</v>
      </c>
      <c r="E124" s="18"/>
      <c r="F124" s="18"/>
      <c r="G124" s="135">
        <f>G79-G115</f>
        <v>0</v>
      </c>
    </row>
    <row r="125" spans="1:7" ht="12.75">
      <c r="A125" s="21"/>
      <c r="B125" s="131"/>
      <c r="C125" s="18"/>
      <c r="D125" s="136"/>
      <c r="E125" s="18"/>
      <c r="F125" s="18"/>
      <c r="G125" s="137"/>
    </row>
    <row r="126" spans="1:7" ht="12.75">
      <c r="A126" s="21"/>
      <c r="B126" s="131"/>
      <c r="C126" s="18"/>
      <c r="D126" s="136"/>
      <c r="E126" s="18"/>
      <c r="F126" s="118"/>
      <c r="G126" s="137"/>
    </row>
    <row r="127" spans="1:7" ht="13.5" thickBot="1">
      <c r="A127" s="21"/>
      <c r="B127" s="131"/>
      <c r="C127" s="18"/>
      <c r="D127" s="136"/>
      <c r="E127" s="18"/>
      <c r="F127" s="118"/>
      <c r="G127" s="137" t="s">
        <v>417</v>
      </c>
    </row>
    <row r="128" spans="1:7" ht="15" thickBot="1">
      <c r="A128" s="21"/>
      <c r="B128" s="131"/>
      <c r="C128" s="18"/>
      <c r="D128" s="134" t="s">
        <v>160</v>
      </c>
      <c r="E128" s="18"/>
      <c r="F128" s="304"/>
      <c r="G128" s="283"/>
    </row>
    <row r="129" spans="1:7" ht="13.5" thickBot="1">
      <c r="A129" s="21"/>
      <c r="B129" s="131"/>
      <c r="C129" s="18"/>
      <c r="D129" s="136"/>
      <c r="E129" s="18"/>
      <c r="F129" s="23"/>
      <c r="G129" s="140"/>
    </row>
    <row r="130" spans="1:7" ht="15.75" thickBot="1">
      <c r="A130" s="21"/>
      <c r="B130" s="131"/>
      <c r="C130" s="18"/>
      <c r="D130" s="141" t="s">
        <v>161</v>
      </c>
      <c r="E130" s="18"/>
      <c r="F130" s="305"/>
      <c r="G130" s="303">
        <f>IF(G128=0,0,G124/G128)</f>
        <v>0</v>
      </c>
    </row>
    <row r="131" spans="1:7" ht="15">
      <c r="A131" s="105"/>
      <c r="B131" s="131"/>
      <c r="C131" s="18"/>
      <c r="D131" s="136"/>
      <c r="E131" s="18"/>
      <c r="F131" s="18"/>
      <c r="G131" s="144"/>
    </row>
    <row r="132" spans="1:7" ht="13.5" thickBot="1">
      <c r="A132" s="21"/>
      <c r="B132" s="128"/>
      <c r="C132" s="129"/>
      <c r="D132" s="145"/>
      <c r="E132" s="129"/>
      <c r="F132" s="129"/>
      <c r="G132" s="146"/>
    </row>
    <row r="133" spans="1:7" ht="13.5" thickTop="1">
      <c r="A133" s="163"/>
      <c r="B133" s="148"/>
      <c r="C133" s="149"/>
      <c r="D133" s="149"/>
      <c r="E133" s="149"/>
      <c r="F133" s="149"/>
      <c r="G133" s="150"/>
    </row>
    <row r="134" spans="1:7" ht="12.75">
      <c r="A134" s="163"/>
      <c r="B134" s="148"/>
      <c r="C134" s="151" t="s">
        <v>162</v>
      </c>
      <c r="D134" s="149"/>
      <c r="E134" s="149"/>
      <c r="F134" s="149"/>
      <c r="G134" s="152"/>
    </row>
    <row r="135" spans="1:7" ht="12.75">
      <c r="A135" s="163"/>
      <c r="B135" s="153"/>
      <c r="C135" s="154"/>
      <c r="D135" s="154"/>
      <c r="E135" s="154"/>
      <c r="F135" s="154"/>
      <c r="G135" s="155"/>
    </row>
    <row r="136" spans="1:7" ht="12.75">
      <c r="A136" s="163"/>
      <c r="B136" s="156"/>
      <c r="C136" s="157"/>
      <c r="D136" s="157"/>
      <c r="E136" s="157"/>
      <c r="F136" s="157"/>
      <c r="G136" s="158"/>
    </row>
    <row r="137" spans="1:7" ht="12.75">
      <c r="A137" s="166"/>
      <c r="B137" s="156"/>
      <c r="C137" s="157"/>
      <c r="D137" s="157"/>
      <c r="E137" s="157"/>
      <c r="F137" s="157"/>
      <c r="G137" s="158"/>
    </row>
    <row r="138" spans="1:7" ht="12.75">
      <c r="A138" s="166"/>
      <c r="B138" s="156"/>
      <c r="C138" s="157"/>
      <c r="D138" s="157"/>
      <c r="E138" s="157"/>
      <c r="F138" s="157"/>
      <c r="G138" s="158"/>
    </row>
    <row r="139" spans="1:7" ht="12.75">
      <c r="A139" s="166"/>
      <c r="B139" s="156"/>
      <c r="C139" s="157"/>
      <c r="D139" s="157"/>
      <c r="E139" s="157"/>
      <c r="F139" s="157"/>
      <c r="G139" s="158"/>
    </row>
    <row r="140" spans="1:7" ht="13.5" thickBot="1">
      <c r="A140" s="166"/>
      <c r="B140" s="160"/>
      <c r="C140" s="161"/>
      <c r="D140" s="161"/>
      <c r="E140" s="161"/>
      <c r="F140" s="161"/>
      <c r="G140" s="162"/>
    </row>
    <row r="141" spans="1:7" ht="13.5" thickTop="1">
      <c r="A141" s="166"/>
      <c r="B141" s="164"/>
      <c r="C141" s="164"/>
      <c r="D141" s="164"/>
      <c r="E141" s="164"/>
      <c r="F141" s="164"/>
      <c r="G141" s="164"/>
    </row>
    <row r="142" ht="12.75">
      <c r="A142" s="166"/>
    </row>
    <row r="143" ht="12.75">
      <c r="A143" s="166"/>
    </row>
    <row r="144" ht="12.75">
      <c r="A144" s="166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79:F79"/>
    <mergeCell ref="B87:G87"/>
    <mergeCell ref="B89:F90"/>
    <mergeCell ref="G89:G90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7"/>
  <sheetViews>
    <sheetView showGridLines="0" workbookViewId="0" topLeftCell="A1">
      <pane ySplit="6" topLeftCell="BM97" activePane="bottomLeft" state="frozen"/>
      <selection pane="topLeft" activeCell="A7" sqref="A7"/>
      <selection pane="bottomLeft" activeCell="I133" sqref="I133"/>
    </sheetView>
  </sheetViews>
  <sheetFormatPr defaultColWidth="11.421875" defaultRowHeight="12.75"/>
  <cols>
    <col min="1" max="1" width="2.7109375" style="147" customWidth="1"/>
    <col min="2" max="2" width="8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410</v>
      </c>
      <c r="C1" s="13" t="s">
        <v>429</v>
      </c>
      <c r="D1" s="14"/>
      <c r="E1" s="292"/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93114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1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16"/>
      <c r="B17" s="48" t="s">
        <v>79</v>
      </c>
      <c r="C17" s="49"/>
      <c r="D17" s="49"/>
      <c r="E17" s="49"/>
      <c r="F17" s="49"/>
      <c r="G17" s="50"/>
    </row>
    <row r="18" spans="1:7" ht="12.75">
      <c r="A18" s="16"/>
      <c r="B18" s="38">
        <v>613151</v>
      </c>
      <c r="C18" s="30" t="s">
        <v>431</v>
      </c>
      <c r="D18" s="18"/>
      <c r="E18" s="18"/>
      <c r="F18" s="18"/>
      <c r="G18" s="32"/>
    </row>
    <row r="19" spans="1:7" ht="4.5" customHeight="1">
      <c r="A19" s="16"/>
      <c r="B19" s="35"/>
      <c r="C19" s="36"/>
      <c r="D19" s="14"/>
      <c r="E19" s="14"/>
      <c r="F19" s="14"/>
      <c r="G19" s="37"/>
    </row>
    <row r="20" spans="1:7" ht="12.75">
      <c r="A20" s="16"/>
      <c r="B20" s="38">
        <v>615154</v>
      </c>
      <c r="C20" s="30" t="s">
        <v>242</v>
      </c>
      <c r="D20" s="18"/>
      <c r="E20" s="18"/>
      <c r="F20" s="18"/>
      <c r="G20" s="32"/>
    </row>
    <row r="21" spans="1:7" ht="12.75">
      <c r="A21" s="16"/>
      <c r="B21" s="38">
        <v>615161</v>
      </c>
      <c r="C21" s="30" t="s">
        <v>243</v>
      </c>
      <c r="D21" s="18"/>
      <c r="E21" s="18"/>
      <c r="F21" s="18"/>
      <c r="G21" s="32"/>
    </row>
    <row r="22" spans="1:7" ht="9" customHeight="1">
      <c r="A22" s="16"/>
      <c r="B22" s="38"/>
      <c r="C22" s="30"/>
      <c r="D22" s="18"/>
      <c r="E22" s="18"/>
      <c r="F22" s="52"/>
      <c r="G22" s="51"/>
    </row>
    <row r="23" spans="1:7" ht="12.75">
      <c r="A23" s="16"/>
      <c r="B23" s="53"/>
      <c r="C23" s="54"/>
      <c r="D23" s="55"/>
      <c r="E23" s="55"/>
      <c r="F23" s="56" t="s">
        <v>292</v>
      </c>
      <c r="G23" s="297">
        <f>SUM(G18:G21)</f>
        <v>0</v>
      </c>
    </row>
    <row r="24" spans="1:7" ht="12.75">
      <c r="A24" s="16"/>
      <c r="B24" s="38"/>
      <c r="C24" s="58"/>
      <c r="D24" s="18"/>
      <c r="E24" s="18"/>
      <c r="F24" s="18"/>
      <c r="G24" s="51"/>
    </row>
    <row r="25" spans="1:7" ht="12.75">
      <c r="A25" s="16"/>
      <c r="B25" s="59" t="s">
        <v>81</v>
      </c>
      <c r="C25" s="60"/>
      <c r="D25" s="61"/>
      <c r="E25" s="61"/>
      <c r="F25" s="61"/>
      <c r="G25" s="62"/>
    </row>
    <row r="26" spans="1:7" ht="12.75">
      <c r="A26" s="16"/>
      <c r="B26" s="38">
        <v>6012</v>
      </c>
      <c r="C26" s="30" t="s">
        <v>82</v>
      </c>
      <c r="D26" s="18"/>
      <c r="E26" s="18"/>
      <c r="F26" s="18"/>
      <c r="G26" s="32"/>
    </row>
    <row r="27" spans="1:7" ht="4.5" customHeight="1">
      <c r="A27" s="16"/>
      <c r="B27" s="35"/>
      <c r="C27" s="36"/>
      <c r="D27" s="14"/>
      <c r="E27" s="14"/>
      <c r="F27" s="14"/>
      <c r="G27" s="63"/>
    </row>
    <row r="28" spans="1:7" ht="12.75">
      <c r="A28" s="16"/>
      <c r="B28" s="38">
        <v>60262</v>
      </c>
      <c r="C28" s="30" t="s">
        <v>83</v>
      </c>
      <c r="D28" s="18"/>
      <c r="E28" s="18"/>
      <c r="F28" s="31"/>
      <c r="G28" s="32"/>
    </row>
    <row r="29" spans="1:7" ht="12.75">
      <c r="A29" s="16"/>
      <c r="B29" s="38">
        <v>60265</v>
      </c>
      <c r="C29" s="30" t="s">
        <v>230</v>
      </c>
      <c r="D29" s="18"/>
      <c r="E29" s="18"/>
      <c r="F29" s="18"/>
      <c r="G29" s="32"/>
    </row>
    <row r="30" spans="1:7" ht="12.75">
      <c r="A30" s="173"/>
      <c r="B30" s="192">
        <v>602661</v>
      </c>
      <c r="C30" s="184" t="s">
        <v>468</v>
      </c>
      <c r="D30" s="149"/>
      <c r="E30" s="149"/>
      <c r="F30" s="149"/>
      <c r="G30" s="32"/>
    </row>
    <row r="31" spans="1:7" ht="12.75">
      <c r="A31" s="16"/>
      <c r="B31" s="38">
        <v>602662</v>
      </c>
      <c r="C31" s="30" t="s">
        <v>84</v>
      </c>
      <c r="D31" s="18"/>
      <c r="E31" s="18"/>
      <c r="F31" s="18"/>
      <c r="G31" s="32"/>
    </row>
    <row r="32" spans="1:7" ht="12.75">
      <c r="A32" s="173"/>
      <c r="B32" s="192">
        <v>602664</v>
      </c>
      <c r="C32" s="184" t="s">
        <v>262</v>
      </c>
      <c r="D32" s="149"/>
      <c r="E32" s="149"/>
      <c r="F32" s="149"/>
      <c r="G32" s="32"/>
    </row>
    <row r="33" spans="1:7" ht="12.75">
      <c r="A33" s="16"/>
      <c r="B33" s="38">
        <v>602668</v>
      </c>
      <c r="C33" s="30" t="s">
        <v>85</v>
      </c>
      <c r="D33" s="18"/>
      <c r="E33" s="18"/>
      <c r="F33" s="18"/>
      <c r="G33" s="32"/>
    </row>
    <row r="34" spans="1:7" ht="12.75">
      <c r="A34" s="16"/>
      <c r="B34" s="38">
        <v>60268</v>
      </c>
      <c r="C34" s="30" t="s">
        <v>86</v>
      </c>
      <c r="D34" s="18"/>
      <c r="E34" s="18"/>
      <c r="F34" s="18"/>
      <c r="G34" s="32"/>
    </row>
    <row r="35" spans="1:7" ht="12.75">
      <c r="A35" s="16"/>
      <c r="B35" s="38">
        <v>6028</v>
      </c>
      <c r="C35" s="30" t="s">
        <v>87</v>
      </c>
      <c r="D35" s="18"/>
      <c r="E35" s="18"/>
      <c r="F35" s="18"/>
      <c r="G35" s="32"/>
    </row>
    <row r="36" spans="1:7" ht="4.5" customHeight="1">
      <c r="A36" s="16"/>
      <c r="B36" s="35"/>
      <c r="C36" s="36"/>
      <c r="D36" s="14"/>
      <c r="E36" s="14"/>
      <c r="F36" s="14"/>
      <c r="G36" s="63"/>
    </row>
    <row r="37" spans="1:7" ht="12.75">
      <c r="A37" s="16"/>
      <c r="B37" s="38">
        <v>60622</v>
      </c>
      <c r="C37" s="30" t="s">
        <v>88</v>
      </c>
      <c r="D37" s="18"/>
      <c r="E37" s="18"/>
      <c r="F37" s="18"/>
      <c r="G37" s="64"/>
    </row>
    <row r="38" spans="1:7" ht="12.75">
      <c r="A38" s="16"/>
      <c r="B38" s="38">
        <v>60625</v>
      </c>
      <c r="C38" s="30" t="s">
        <v>231</v>
      </c>
      <c r="D38" s="18"/>
      <c r="E38" s="18"/>
      <c r="F38" s="18"/>
      <c r="G38" s="64"/>
    </row>
    <row r="39" spans="1:7" s="2" customFormat="1" ht="12.75">
      <c r="A39" s="16"/>
      <c r="B39" s="38">
        <v>606261</v>
      </c>
      <c r="C39" s="30" t="s">
        <v>466</v>
      </c>
      <c r="D39" s="18"/>
      <c r="E39" s="18"/>
      <c r="F39" s="18"/>
      <c r="G39" s="64"/>
    </row>
    <row r="40" spans="1:7" ht="12.75">
      <c r="A40" s="16"/>
      <c r="B40" s="38">
        <v>606262</v>
      </c>
      <c r="C40" s="30" t="s">
        <v>89</v>
      </c>
      <c r="D40" s="18"/>
      <c r="E40" s="18"/>
      <c r="F40" s="18"/>
      <c r="G40" s="64"/>
    </row>
    <row r="41" spans="1:7" ht="12.75">
      <c r="A41" s="16"/>
      <c r="B41" s="38">
        <v>606268</v>
      </c>
      <c r="C41" s="30" t="s">
        <v>90</v>
      </c>
      <c r="D41" s="18"/>
      <c r="E41" s="18"/>
      <c r="F41" s="18"/>
      <c r="G41" s="64"/>
    </row>
    <row r="42" spans="1:7" ht="12.75">
      <c r="A42" s="16"/>
      <c r="B42" s="38">
        <v>6068</v>
      </c>
      <c r="C42" s="30" t="s">
        <v>91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6072</v>
      </c>
      <c r="C44" s="30" t="s">
        <v>92</v>
      </c>
      <c r="D44" s="18"/>
      <c r="E44" s="18"/>
      <c r="F44" s="18"/>
      <c r="G44" s="32"/>
    </row>
    <row r="45" spans="1:7" ht="4.5" customHeight="1">
      <c r="A45" s="16"/>
      <c r="B45" s="35"/>
      <c r="C45" s="36"/>
      <c r="D45" s="14"/>
      <c r="E45" s="14"/>
      <c r="F45" s="14"/>
      <c r="G45" s="63"/>
    </row>
    <row r="46" spans="1:7" ht="12.75">
      <c r="A46" s="16"/>
      <c r="B46" s="38">
        <v>61221</v>
      </c>
      <c r="C46" s="30" t="s">
        <v>201</v>
      </c>
      <c r="D46" s="18"/>
      <c r="E46" s="18"/>
      <c r="F46" s="31"/>
      <c r="G46" s="32"/>
    </row>
    <row r="47" spans="1:7" ht="12.75">
      <c r="A47" s="16"/>
      <c r="B47" s="38">
        <v>61222</v>
      </c>
      <c r="C47" s="30" t="s">
        <v>202</v>
      </c>
      <c r="D47" s="18"/>
      <c r="E47" s="18"/>
      <c r="F47" s="31"/>
      <c r="G47" s="32"/>
    </row>
    <row r="48" spans="1:7" ht="12.75">
      <c r="A48" s="16"/>
      <c r="B48" s="38">
        <v>61228</v>
      </c>
      <c r="C48" s="30" t="s">
        <v>93</v>
      </c>
      <c r="D48" s="18"/>
      <c r="E48" s="18"/>
      <c r="F48" s="31"/>
      <c r="G48" s="32"/>
    </row>
    <row r="49" spans="1:7" ht="12.75">
      <c r="A49" s="16"/>
      <c r="B49" s="38">
        <v>61231</v>
      </c>
      <c r="C49" s="30" t="s">
        <v>94</v>
      </c>
      <c r="D49" s="18"/>
      <c r="E49" s="18"/>
      <c r="F49" s="18"/>
      <c r="G49" s="32"/>
    </row>
    <row r="50" spans="1:7" ht="4.5" customHeight="1">
      <c r="A50" s="16"/>
      <c r="B50" s="35"/>
      <c r="C50" s="36"/>
      <c r="D50" s="14"/>
      <c r="E50" s="14"/>
      <c r="F50" s="14"/>
      <c r="G50" s="63"/>
    </row>
    <row r="51" spans="1:7" ht="12.75">
      <c r="A51" s="16"/>
      <c r="B51" s="38">
        <v>613251</v>
      </c>
      <c r="C51" s="30" t="s">
        <v>220</v>
      </c>
      <c r="D51" s="18"/>
      <c r="E51" s="18"/>
      <c r="F51" s="18"/>
      <c r="G51" s="32"/>
    </row>
    <row r="52" spans="1:7" ht="12.75">
      <c r="A52" s="16"/>
      <c r="B52" s="38">
        <v>613252</v>
      </c>
      <c r="C52" s="30" t="s">
        <v>95</v>
      </c>
      <c r="D52" s="18"/>
      <c r="E52" s="18"/>
      <c r="F52" s="18"/>
      <c r="G52" s="32"/>
    </row>
    <row r="53" spans="1:7" ht="12.75">
      <c r="A53" s="16"/>
      <c r="B53" s="38">
        <v>613258</v>
      </c>
      <c r="C53" s="30" t="s">
        <v>96</v>
      </c>
      <c r="D53" s="18"/>
      <c r="E53" s="18"/>
      <c r="F53" s="18"/>
      <c r="G53" s="32"/>
    </row>
    <row r="54" spans="1:7" ht="4.5" customHeight="1">
      <c r="A54" s="16"/>
      <c r="B54" s="35"/>
      <c r="C54" s="36"/>
      <c r="D54" s="14"/>
      <c r="E54" s="14"/>
      <c r="F54" s="14"/>
      <c r="G54" s="63"/>
    </row>
    <row r="55" spans="1:7" ht="12.75">
      <c r="A55" s="16"/>
      <c r="B55" s="38">
        <v>615251</v>
      </c>
      <c r="C55" s="30" t="s">
        <v>97</v>
      </c>
      <c r="D55" s="18"/>
      <c r="E55" s="18"/>
      <c r="F55" s="18"/>
      <c r="G55" s="32"/>
    </row>
    <row r="56" spans="1:7" ht="12.75">
      <c r="A56" s="16"/>
      <c r="B56" s="38">
        <v>615254</v>
      </c>
      <c r="C56" s="30" t="s">
        <v>244</v>
      </c>
      <c r="D56" s="18"/>
      <c r="E56" s="18"/>
      <c r="F56" s="18"/>
      <c r="G56" s="32"/>
    </row>
    <row r="57" spans="1:7" ht="12.75">
      <c r="A57" s="16"/>
      <c r="B57" s="38">
        <v>615258</v>
      </c>
      <c r="C57" s="30" t="s">
        <v>98</v>
      </c>
      <c r="D57" s="18"/>
      <c r="E57" s="18"/>
      <c r="F57" s="18"/>
      <c r="G57" s="32"/>
    </row>
    <row r="58" spans="1:7" ht="12.75">
      <c r="A58" s="16"/>
      <c r="B58" s="38">
        <v>615261</v>
      </c>
      <c r="C58" s="30" t="s">
        <v>245</v>
      </c>
      <c r="D58" s="18"/>
      <c r="E58" s="18"/>
      <c r="F58" s="18"/>
      <c r="G58" s="32"/>
    </row>
    <row r="59" spans="1:7" ht="12.75">
      <c r="A59" s="16"/>
      <c r="B59" s="38">
        <v>615268</v>
      </c>
      <c r="C59" s="30" t="s">
        <v>99</v>
      </c>
      <c r="D59" s="18"/>
      <c r="E59" s="18"/>
      <c r="F59" s="18"/>
      <c r="G59" s="32"/>
    </row>
    <row r="60" spans="1:7" ht="4.5" customHeight="1">
      <c r="A60" s="16"/>
      <c r="B60" s="35"/>
      <c r="C60" s="36"/>
      <c r="D60" s="14"/>
      <c r="E60" s="14"/>
      <c r="F60" s="14"/>
      <c r="G60" s="63"/>
    </row>
    <row r="61" spans="1:7" ht="12.75">
      <c r="A61" s="16"/>
      <c r="B61" s="38">
        <v>618</v>
      </c>
      <c r="C61" s="30" t="s">
        <v>106</v>
      </c>
      <c r="D61" s="18"/>
      <c r="E61" s="18"/>
      <c r="F61" s="31"/>
      <c r="G61" s="32"/>
    </row>
    <row r="62" spans="1:7" ht="4.5" customHeight="1">
      <c r="A62" s="16"/>
      <c r="B62" s="35"/>
      <c r="C62" s="36"/>
      <c r="D62" s="14"/>
      <c r="E62" s="14"/>
      <c r="F62" s="14"/>
      <c r="G62" s="63"/>
    </row>
    <row r="63" spans="1:7" ht="12.75">
      <c r="A63" s="16"/>
      <c r="B63" s="38">
        <v>6261</v>
      </c>
      <c r="C63" s="30" t="s">
        <v>232</v>
      </c>
      <c r="D63" s="18"/>
      <c r="E63" s="18"/>
      <c r="F63" s="18"/>
      <c r="G63" s="64"/>
    </row>
    <row r="64" spans="1:7" ht="12.75">
      <c r="A64" s="16"/>
      <c r="B64" s="38">
        <v>6265</v>
      </c>
      <c r="C64" s="30" t="s">
        <v>229</v>
      </c>
      <c r="D64" s="18"/>
      <c r="E64" s="18"/>
      <c r="F64" s="18"/>
      <c r="G64" s="32"/>
    </row>
    <row r="65" spans="1:7" ht="4.5" customHeight="1">
      <c r="A65" s="16"/>
      <c r="B65" s="35"/>
      <c r="C65" s="36"/>
      <c r="D65" s="14"/>
      <c r="E65" s="14"/>
      <c r="F65" s="14"/>
      <c r="G65" s="63"/>
    </row>
    <row r="66" spans="1:7" ht="12.75">
      <c r="A66" s="16"/>
      <c r="B66" s="38">
        <v>6284</v>
      </c>
      <c r="C66" s="30" t="s">
        <v>246</v>
      </c>
      <c r="D66" s="18"/>
      <c r="E66" s="18"/>
      <c r="F66" s="18"/>
      <c r="G66" s="64"/>
    </row>
    <row r="67" spans="1:7" ht="12.75">
      <c r="A67" s="16"/>
      <c r="B67" s="38">
        <v>6286</v>
      </c>
      <c r="C67" s="30" t="s">
        <v>113</v>
      </c>
      <c r="D67" s="18"/>
      <c r="E67" s="18"/>
      <c r="F67" s="18"/>
      <c r="G67" s="64"/>
    </row>
    <row r="68" spans="1:7" ht="12.75">
      <c r="A68" s="16"/>
      <c r="B68" s="38">
        <v>6288</v>
      </c>
      <c r="C68" s="30" t="s">
        <v>114</v>
      </c>
      <c r="D68" s="18"/>
      <c r="E68" s="18"/>
      <c r="F68" s="18"/>
      <c r="G68" s="32"/>
    </row>
    <row r="69" spans="1:7" ht="4.5" customHeight="1">
      <c r="A69" s="16"/>
      <c r="B69" s="35"/>
      <c r="C69" s="36"/>
      <c r="D69" s="14"/>
      <c r="E69" s="14"/>
      <c r="F69" s="14"/>
      <c r="G69" s="63"/>
    </row>
    <row r="70" spans="1:7" ht="12.75">
      <c r="A70" s="16"/>
      <c r="B70" s="38">
        <v>651</v>
      </c>
      <c r="C70" s="306" t="s">
        <v>249</v>
      </c>
      <c r="D70" s="18"/>
      <c r="E70" s="18"/>
      <c r="F70" s="31"/>
      <c r="G70" s="32"/>
    </row>
    <row r="71" spans="1:7" ht="4.5" customHeight="1">
      <c r="A71" s="16"/>
      <c r="B71" s="35"/>
      <c r="C71" s="36"/>
      <c r="D71" s="14"/>
      <c r="E71" s="14"/>
      <c r="F71" s="14"/>
      <c r="G71" s="63"/>
    </row>
    <row r="72" spans="1:7" ht="12.75">
      <c r="A72" s="16"/>
      <c r="B72" s="38">
        <v>6523</v>
      </c>
      <c r="C72" s="30" t="s">
        <v>115</v>
      </c>
      <c r="D72" s="18"/>
      <c r="E72" s="18"/>
      <c r="F72" s="31"/>
      <c r="G72" s="32"/>
    </row>
    <row r="73" spans="1:7" ht="9" customHeight="1">
      <c r="A73" s="16"/>
      <c r="B73" s="65"/>
      <c r="C73" s="21"/>
      <c r="D73" s="23"/>
      <c r="E73" s="23"/>
      <c r="F73" s="23"/>
      <c r="G73" s="66"/>
    </row>
    <row r="74" spans="1:7" ht="12.75">
      <c r="A74" s="16"/>
      <c r="B74" s="67"/>
      <c r="C74" s="68"/>
      <c r="D74" s="69"/>
      <c r="E74" s="69"/>
      <c r="F74" s="70" t="s">
        <v>121</v>
      </c>
      <c r="G74" s="71">
        <f>SUM(G26:G72)</f>
        <v>0</v>
      </c>
    </row>
    <row r="75" spans="1:7" ht="12.75">
      <c r="A75" s="16"/>
      <c r="B75" s="38"/>
      <c r="C75" s="30"/>
      <c r="D75" s="18"/>
      <c r="E75" s="18"/>
      <c r="F75" s="18"/>
      <c r="G75" s="72"/>
    </row>
    <row r="76" spans="1:7" ht="12.75">
      <c r="A76" s="21"/>
      <c r="B76" s="73" t="s">
        <v>122</v>
      </c>
      <c r="C76" s="74"/>
      <c r="D76" s="75"/>
      <c r="E76" s="75"/>
      <c r="F76" s="75"/>
      <c r="G76" s="76"/>
    </row>
    <row r="77" spans="1:7" ht="12.75">
      <c r="A77" s="21"/>
      <c r="B77" s="38">
        <v>681115</v>
      </c>
      <c r="C77" s="30" t="s">
        <v>248</v>
      </c>
      <c r="D77" s="18"/>
      <c r="E77" s="18"/>
      <c r="F77" s="31"/>
      <c r="G77" s="32"/>
    </row>
    <row r="78" spans="1:7" ht="4.5" customHeight="1">
      <c r="A78" s="16"/>
      <c r="B78" s="35"/>
      <c r="C78" s="36"/>
      <c r="D78" s="14"/>
      <c r="E78" s="14"/>
      <c r="F78" s="14"/>
      <c r="G78" s="63"/>
    </row>
    <row r="79" spans="1:7" ht="12.75">
      <c r="A79" s="16"/>
      <c r="B79" s="38">
        <v>6811252</v>
      </c>
      <c r="C79" s="30" t="s">
        <v>125</v>
      </c>
      <c r="D79" s="18"/>
      <c r="E79" s="18"/>
      <c r="F79" s="31"/>
      <c r="G79" s="32"/>
    </row>
    <row r="80" spans="1:7" ht="4.5" customHeight="1">
      <c r="A80" s="16"/>
      <c r="B80" s="35"/>
      <c r="C80" s="36"/>
      <c r="D80" s="14"/>
      <c r="E80" s="14"/>
      <c r="F80" s="14"/>
      <c r="G80" s="63"/>
    </row>
    <row r="81" spans="1:7" ht="12.75">
      <c r="A81" s="16"/>
      <c r="B81" s="38">
        <v>68112832</v>
      </c>
      <c r="C81" s="30" t="s">
        <v>247</v>
      </c>
      <c r="D81" s="18"/>
      <c r="E81" s="18"/>
      <c r="F81" s="31"/>
      <c r="G81" s="32"/>
    </row>
    <row r="82" spans="1:7" ht="12.75">
      <c r="A82" s="16"/>
      <c r="B82" s="38">
        <v>6811288</v>
      </c>
      <c r="C82" s="30" t="s">
        <v>126</v>
      </c>
      <c r="D82" s="18"/>
      <c r="E82" s="18"/>
      <c r="F82" s="18"/>
      <c r="G82" s="32"/>
    </row>
    <row r="83" spans="1:7" ht="9" customHeight="1">
      <c r="A83" s="92"/>
      <c r="B83" s="65"/>
      <c r="C83" s="21"/>
      <c r="D83" s="23"/>
      <c r="E83" s="23"/>
      <c r="F83" s="23"/>
      <c r="G83" s="66"/>
    </row>
    <row r="84" spans="1:7" ht="12.75">
      <c r="A84" s="92"/>
      <c r="B84" s="77"/>
      <c r="C84" s="78"/>
      <c r="D84" s="79"/>
      <c r="E84" s="79"/>
      <c r="F84" s="80" t="s">
        <v>127</v>
      </c>
      <c r="G84" s="81">
        <f>SUM(G77:G82)</f>
        <v>0</v>
      </c>
    </row>
    <row r="85" spans="1:7" ht="13.5" thickBot="1">
      <c r="A85" s="92"/>
      <c r="B85" s="82"/>
      <c r="C85" s="34"/>
      <c r="D85" s="83"/>
      <c r="E85" s="18"/>
      <c r="F85" s="18"/>
      <c r="G85" s="72"/>
    </row>
    <row r="86" spans="1:7" ht="16.5" thickBot="1" thickTop="1">
      <c r="A86" s="92"/>
      <c r="B86" s="431" t="s">
        <v>128</v>
      </c>
      <c r="C86" s="432"/>
      <c r="D86" s="432"/>
      <c r="E86" s="432"/>
      <c r="F86" s="433"/>
      <c r="G86" s="84">
        <f>G15+G23+G74+G84</f>
        <v>0</v>
      </c>
    </row>
    <row r="87" spans="1:7" ht="13.5" thickTop="1">
      <c r="A87" s="21"/>
      <c r="B87" s="85"/>
      <c r="C87" s="85"/>
      <c r="D87" s="85"/>
      <c r="E87" s="85"/>
      <c r="F87" s="85"/>
      <c r="G87" s="85"/>
    </row>
    <row r="88" spans="1:7" ht="12.75">
      <c r="A88" s="16"/>
      <c r="B88" s="86"/>
      <c r="C88" s="86"/>
      <c r="D88" s="86"/>
      <c r="E88" s="86"/>
      <c r="F88" s="86"/>
      <c r="G88" s="86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16"/>
      <c r="B90" s="85"/>
      <c r="C90" s="85"/>
      <c r="D90" s="85"/>
      <c r="E90" s="85"/>
      <c r="F90" s="85"/>
      <c r="G90" s="85"/>
    </row>
    <row r="91" spans="1:7" ht="12.75">
      <c r="A91" s="40"/>
      <c r="B91" s="13" t="s">
        <v>235</v>
      </c>
      <c r="C91" s="87"/>
      <c r="D91" s="299"/>
      <c r="E91" s="89"/>
      <c r="F91" s="89"/>
      <c r="G91" s="85"/>
    </row>
    <row r="92" spans="1:7" ht="3.75" customHeight="1">
      <c r="A92" s="16"/>
      <c r="B92" s="90"/>
      <c r="C92" s="91"/>
      <c r="D92" s="85"/>
      <c r="E92" s="89"/>
      <c r="F92" s="89"/>
      <c r="G92" s="85"/>
    </row>
    <row r="93" spans="1:7" ht="15.75" thickBot="1">
      <c r="A93" s="21"/>
      <c r="B93" s="414" t="s">
        <v>130</v>
      </c>
      <c r="C93" s="415"/>
      <c r="D93" s="415"/>
      <c r="E93" s="415"/>
      <c r="F93" s="415"/>
      <c r="G93" s="416"/>
    </row>
    <row r="94" spans="1:7" ht="3.75" customHeight="1" thickBot="1">
      <c r="A94" s="21"/>
      <c r="B94" s="18"/>
      <c r="C94" s="18"/>
      <c r="D94" s="18"/>
      <c r="E94" s="18"/>
      <c r="F94" s="18"/>
      <c r="G94" s="18"/>
    </row>
    <row r="95" spans="1:7" ht="13.5" thickTop="1">
      <c r="A95" s="105"/>
      <c r="B95" s="417" t="s">
        <v>131</v>
      </c>
      <c r="C95" s="418"/>
      <c r="D95" s="418"/>
      <c r="E95" s="418"/>
      <c r="F95" s="419"/>
      <c r="G95" s="423" t="s">
        <v>69</v>
      </c>
    </row>
    <row r="96" spans="1:7" ht="12.75">
      <c r="A96" s="21"/>
      <c r="B96" s="420"/>
      <c r="C96" s="421"/>
      <c r="D96" s="421"/>
      <c r="E96" s="421"/>
      <c r="F96" s="422"/>
      <c r="G96" s="424"/>
    </row>
    <row r="97" spans="1:7" ht="12.75">
      <c r="A97" s="21"/>
      <c r="B97" s="93"/>
      <c r="C97" s="94"/>
      <c r="D97" s="94"/>
      <c r="E97" s="94"/>
      <c r="F97" s="94"/>
      <c r="G97" s="95"/>
    </row>
    <row r="98" spans="1:7" ht="12.75">
      <c r="A98" s="16"/>
      <c r="B98" s="96" t="s">
        <v>132</v>
      </c>
      <c r="C98" s="97"/>
      <c r="D98" s="97"/>
      <c r="E98" s="97"/>
      <c r="F98" s="97"/>
      <c r="G98" s="98"/>
    </row>
    <row r="99" spans="1:7" ht="12.75">
      <c r="A99" s="21"/>
      <c r="B99" s="38">
        <v>609</v>
      </c>
      <c r="C99" s="58" t="s">
        <v>133</v>
      </c>
      <c r="D99" s="18"/>
      <c r="E99" s="18"/>
      <c r="F99" s="31"/>
      <c r="G99" s="99"/>
    </row>
    <row r="100" spans="1:7" ht="12.75">
      <c r="A100" s="16"/>
      <c r="B100" s="38">
        <v>619</v>
      </c>
      <c r="C100" s="58" t="s">
        <v>134</v>
      </c>
      <c r="D100" s="18"/>
      <c r="E100" s="18"/>
      <c r="F100" s="31"/>
      <c r="G100" s="99"/>
    </row>
    <row r="101" spans="1:7" ht="12.75">
      <c r="A101" s="16"/>
      <c r="B101" s="38">
        <v>629</v>
      </c>
      <c r="C101" s="58" t="s">
        <v>135</v>
      </c>
      <c r="D101" s="18"/>
      <c r="E101" s="18"/>
      <c r="F101" s="31"/>
      <c r="G101" s="99"/>
    </row>
    <row r="102" spans="1:7" ht="4.5" customHeight="1">
      <c r="A102" s="16"/>
      <c r="B102" s="35"/>
      <c r="C102" s="100"/>
      <c r="D102" s="14"/>
      <c r="E102" s="14"/>
      <c r="F102" s="14"/>
      <c r="G102" s="101"/>
    </row>
    <row r="103" spans="1:7" ht="12.75">
      <c r="A103" s="16"/>
      <c r="B103" s="38">
        <v>6319</v>
      </c>
      <c r="C103" s="58" t="s">
        <v>136</v>
      </c>
      <c r="D103" s="18"/>
      <c r="E103" s="18"/>
      <c r="F103" s="31"/>
      <c r="G103" s="99"/>
    </row>
    <row r="104" spans="1:7" ht="12.75">
      <c r="A104" s="16"/>
      <c r="B104" s="38">
        <v>6339</v>
      </c>
      <c r="C104" s="58" t="s">
        <v>137</v>
      </c>
      <c r="D104" s="18"/>
      <c r="E104" s="18"/>
      <c r="F104" s="31"/>
      <c r="G104" s="99"/>
    </row>
    <row r="105" spans="1:7" ht="12.75">
      <c r="A105" s="16"/>
      <c r="B105" s="38">
        <v>6419</v>
      </c>
      <c r="C105" s="58" t="s">
        <v>138</v>
      </c>
      <c r="D105" s="18"/>
      <c r="E105" s="18"/>
      <c r="F105" s="31"/>
      <c r="G105" s="99"/>
    </row>
    <row r="106" spans="1:7" ht="12.75">
      <c r="A106" s="16"/>
      <c r="B106" s="38">
        <v>6429</v>
      </c>
      <c r="C106" s="58" t="s">
        <v>139</v>
      </c>
      <c r="D106" s="18"/>
      <c r="E106" s="18"/>
      <c r="F106" s="31"/>
      <c r="G106" s="99"/>
    </row>
    <row r="107" spans="1:7" ht="12.75">
      <c r="A107" s="16"/>
      <c r="B107" s="38">
        <v>64519</v>
      </c>
      <c r="C107" s="58" t="s">
        <v>140</v>
      </c>
      <c r="D107" s="18"/>
      <c r="E107" s="18"/>
      <c r="F107" s="31"/>
      <c r="G107" s="99"/>
    </row>
    <row r="108" spans="1:7" ht="12.75">
      <c r="A108" s="16"/>
      <c r="B108" s="38">
        <v>64529</v>
      </c>
      <c r="C108" s="58" t="s">
        <v>141</v>
      </c>
      <c r="D108" s="18"/>
      <c r="E108" s="18"/>
      <c r="F108" s="31"/>
      <c r="G108" s="99"/>
    </row>
    <row r="109" spans="1:7" ht="12.75">
      <c r="A109" s="16"/>
      <c r="B109" s="38">
        <v>64719</v>
      </c>
      <c r="C109" s="58" t="s">
        <v>142</v>
      </c>
      <c r="D109" s="18"/>
      <c r="E109" s="18"/>
      <c r="F109" s="31"/>
      <c r="G109" s="99"/>
    </row>
    <row r="110" spans="1:7" ht="12.75">
      <c r="A110" s="16"/>
      <c r="B110" s="38">
        <v>64729</v>
      </c>
      <c r="C110" s="58" t="s">
        <v>143</v>
      </c>
      <c r="D110" s="18"/>
      <c r="E110" s="18"/>
      <c r="F110" s="31"/>
      <c r="G110" s="99"/>
    </row>
    <row r="111" spans="1:7" ht="12.75">
      <c r="A111" s="16"/>
      <c r="B111" s="38">
        <v>6489</v>
      </c>
      <c r="C111" s="58" t="s">
        <v>144</v>
      </c>
      <c r="D111" s="18"/>
      <c r="E111" s="18"/>
      <c r="F111" s="31"/>
      <c r="G111" s="99"/>
    </row>
    <row r="112" spans="1:7" ht="4.5" customHeight="1">
      <c r="A112" s="16"/>
      <c r="B112" s="35"/>
      <c r="C112" s="100"/>
      <c r="D112" s="14"/>
      <c r="E112" s="14"/>
      <c r="F112" s="14"/>
      <c r="G112" s="101"/>
    </row>
    <row r="113" spans="1:7" ht="12.75">
      <c r="A113" s="16"/>
      <c r="B113" s="38">
        <v>7474</v>
      </c>
      <c r="C113" s="58" t="s">
        <v>145</v>
      </c>
      <c r="D113" s="18"/>
      <c r="E113" s="18"/>
      <c r="F113" s="31"/>
      <c r="G113" s="99"/>
    </row>
    <row r="114" spans="1:7" ht="12.75">
      <c r="A114" s="16"/>
      <c r="B114" s="38">
        <v>7476</v>
      </c>
      <c r="C114" s="58" t="s">
        <v>146</v>
      </c>
      <c r="D114" s="18"/>
      <c r="E114" s="18"/>
      <c r="F114" s="31"/>
      <c r="G114" s="99"/>
    </row>
    <row r="115" spans="1:7" ht="12.75">
      <c r="A115" s="16"/>
      <c r="B115" s="38">
        <v>7484</v>
      </c>
      <c r="C115" s="58" t="s">
        <v>147</v>
      </c>
      <c r="D115" s="18"/>
      <c r="E115" s="18"/>
      <c r="F115" s="31"/>
      <c r="G115" s="99"/>
    </row>
    <row r="116" spans="1:7" ht="12.75">
      <c r="A116" s="16"/>
      <c r="B116" s="38">
        <v>7541</v>
      </c>
      <c r="C116" s="58" t="s">
        <v>148</v>
      </c>
      <c r="D116" s="18"/>
      <c r="E116" s="18"/>
      <c r="F116" s="31"/>
      <c r="G116" s="99"/>
    </row>
    <row r="117" spans="1:7" ht="12.75">
      <c r="A117" s="16"/>
      <c r="B117" s="38">
        <v>7548</v>
      </c>
      <c r="C117" s="58" t="s">
        <v>149</v>
      </c>
      <c r="D117" s="18"/>
      <c r="E117" s="18"/>
      <c r="F117" s="31"/>
      <c r="G117" s="99"/>
    </row>
    <row r="118" spans="1:7" ht="12.75">
      <c r="A118" s="16"/>
      <c r="B118" s="38">
        <v>758</v>
      </c>
      <c r="C118" s="58" t="s">
        <v>150</v>
      </c>
      <c r="D118" s="18"/>
      <c r="E118" s="18"/>
      <c r="F118" s="31"/>
      <c r="G118" s="99"/>
    </row>
    <row r="119" spans="1:7" ht="12.75">
      <c r="A119" s="16"/>
      <c r="B119" s="38">
        <v>772</v>
      </c>
      <c r="C119" s="58" t="s">
        <v>151</v>
      </c>
      <c r="D119" s="18"/>
      <c r="E119" s="18"/>
      <c r="F119" s="31"/>
      <c r="G119" s="99"/>
    </row>
    <row r="120" spans="1:7" ht="9" customHeight="1">
      <c r="A120" s="16"/>
      <c r="B120" s="65"/>
      <c r="C120" s="106"/>
      <c r="D120" s="23"/>
      <c r="E120" s="23"/>
      <c r="F120" s="23"/>
      <c r="G120" s="107"/>
    </row>
    <row r="121" spans="1:7" ht="12.75">
      <c r="A121" s="21"/>
      <c r="B121" s="108"/>
      <c r="C121" s="109"/>
      <c r="D121" s="110"/>
      <c r="E121" s="110"/>
      <c r="F121" s="111" t="s">
        <v>152</v>
      </c>
      <c r="G121" s="112">
        <f>SUM(G99:G119)</f>
        <v>0</v>
      </c>
    </row>
    <row r="122" spans="1:7" ht="12.75">
      <c r="A122" s="16"/>
      <c r="B122" s="38"/>
      <c r="C122" s="58"/>
      <c r="D122" s="18"/>
      <c r="E122" s="18"/>
      <c r="F122" s="18"/>
      <c r="G122" s="113"/>
    </row>
    <row r="123" spans="1:7" ht="12.75">
      <c r="A123" s="21"/>
      <c r="B123" s="114" t="s">
        <v>153</v>
      </c>
      <c r="C123" s="115"/>
      <c r="D123" s="115"/>
      <c r="E123" s="115"/>
      <c r="F123" s="115"/>
      <c r="G123" s="116"/>
    </row>
    <row r="124" spans="1:7" ht="12.75">
      <c r="A124" s="21"/>
      <c r="B124" s="117"/>
      <c r="C124" s="30" t="s">
        <v>288</v>
      </c>
      <c r="D124" s="18"/>
      <c r="E124" s="118"/>
      <c r="F124" s="18"/>
      <c r="G124" s="119"/>
    </row>
    <row r="125" spans="1:7" ht="9" customHeight="1">
      <c r="A125" s="21"/>
      <c r="B125" s="120"/>
      <c r="C125" s="21"/>
      <c r="D125" s="23"/>
      <c r="E125" s="121"/>
      <c r="F125" s="23"/>
      <c r="G125" s="122"/>
    </row>
    <row r="126" spans="1:7" ht="12.75">
      <c r="A126" s="21"/>
      <c r="B126" s="123"/>
      <c r="C126" s="124"/>
      <c r="D126" s="125"/>
      <c r="E126" s="125"/>
      <c r="F126" s="126"/>
      <c r="G126" s="127"/>
    </row>
    <row r="127" spans="1:7" ht="13.5" thickBot="1">
      <c r="A127" s="21"/>
      <c r="B127" s="128" t="s">
        <v>156</v>
      </c>
      <c r="C127" s="129"/>
      <c r="D127" s="129"/>
      <c r="E127" s="129"/>
      <c r="F127" s="129"/>
      <c r="G127" s="130"/>
    </row>
    <row r="128" spans="1:7" ht="13.5" thickTop="1">
      <c r="A128" s="21"/>
      <c r="B128" s="131"/>
      <c r="C128" s="18"/>
      <c r="D128" s="18"/>
      <c r="E128" s="18"/>
      <c r="F128" s="18"/>
      <c r="G128" s="132"/>
    </row>
    <row r="129" spans="1:7" ht="13.5" thickBot="1">
      <c r="A129" s="21"/>
      <c r="B129" s="131"/>
      <c r="C129" s="18"/>
      <c r="D129" s="18"/>
      <c r="E129" s="18"/>
      <c r="F129" s="18"/>
      <c r="G129" s="133"/>
    </row>
    <row r="130" spans="1:7" ht="15" thickBot="1">
      <c r="A130" s="21"/>
      <c r="B130" s="131"/>
      <c r="C130" s="18"/>
      <c r="D130" s="134" t="s">
        <v>157</v>
      </c>
      <c r="E130" s="18"/>
      <c r="F130" s="18"/>
      <c r="G130" s="135">
        <f>G86-G121</f>
        <v>0</v>
      </c>
    </row>
    <row r="131" spans="1:7" ht="12.75">
      <c r="A131" s="21"/>
      <c r="B131" s="131"/>
      <c r="C131" s="18"/>
      <c r="D131" s="136"/>
      <c r="E131" s="18"/>
      <c r="F131" s="18"/>
      <c r="G131" s="137"/>
    </row>
    <row r="132" spans="1:7" ht="12.75">
      <c r="A132" s="21"/>
      <c r="B132" s="131"/>
      <c r="C132" s="18"/>
      <c r="D132" s="136"/>
      <c r="E132" s="18"/>
      <c r="F132" s="118"/>
      <c r="G132" s="137" t="s">
        <v>411</v>
      </c>
    </row>
    <row r="133" spans="1:7" ht="13.5" thickBot="1">
      <c r="A133" s="21"/>
      <c r="B133" s="131"/>
      <c r="C133" s="18"/>
      <c r="D133" s="136"/>
      <c r="E133" s="18"/>
      <c r="F133" s="118"/>
      <c r="G133" s="307" t="s">
        <v>412</v>
      </c>
    </row>
    <row r="134" spans="1:7" ht="15" thickBot="1">
      <c r="A134" s="105"/>
      <c r="B134" s="131"/>
      <c r="C134" s="18"/>
      <c r="D134" s="134" t="s">
        <v>160</v>
      </c>
      <c r="E134" s="18"/>
      <c r="F134" s="304"/>
      <c r="G134" s="283"/>
    </row>
    <row r="135" spans="1:7" ht="13.5" thickBot="1">
      <c r="A135" s="21"/>
      <c r="B135" s="131"/>
      <c r="C135" s="18"/>
      <c r="D135" s="136"/>
      <c r="E135" s="18"/>
      <c r="F135" s="23"/>
      <c r="G135" s="140"/>
    </row>
    <row r="136" spans="1:7" ht="15.75" thickBot="1">
      <c r="A136" s="21"/>
      <c r="B136" s="131"/>
      <c r="C136" s="18"/>
      <c r="D136" s="141" t="s">
        <v>161</v>
      </c>
      <c r="E136" s="18"/>
      <c r="F136" s="305"/>
      <c r="G136" s="303">
        <f>IF(G134=0,0,G130/G134)</f>
        <v>0</v>
      </c>
    </row>
    <row r="137" spans="1:7" ht="15">
      <c r="A137" s="21"/>
      <c r="B137" s="131"/>
      <c r="C137" s="18"/>
      <c r="D137" s="136"/>
      <c r="E137" s="18"/>
      <c r="F137" s="18"/>
      <c r="G137" s="144"/>
    </row>
    <row r="138" spans="1:7" ht="13.5" thickBot="1">
      <c r="A138" s="21"/>
      <c r="B138" s="128"/>
      <c r="C138" s="129"/>
      <c r="D138" s="145"/>
      <c r="E138" s="129"/>
      <c r="F138" s="129"/>
      <c r="G138" s="146"/>
    </row>
    <row r="139" spans="1:7" ht="13.5" thickTop="1">
      <c r="A139" s="163"/>
      <c r="B139" s="148"/>
      <c r="C139" s="149"/>
      <c r="D139" s="149"/>
      <c r="E139" s="149"/>
      <c r="F139" s="149"/>
      <c r="G139" s="150"/>
    </row>
    <row r="140" spans="1:7" ht="12.75">
      <c r="A140" s="166"/>
      <c r="B140" s="148"/>
      <c r="C140" s="151" t="s">
        <v>162</v>
      </c>
      <c r="D140" s="149"/>
      <c r="E140" s="149"/>
      <c r="F140" s="149"/>
      <c r="G140" s="152"/>
    </row>
    <row r="141" spans="1:7" ht="12.75">
      <c r="A141" s="166"/>
      <c r="B141" s="153"/>
      <c r="C141" s="154"/>
      <c r="D141" s="154"/>
      <c r="E141" s="154"/>
      <c r="F141" s="154"/>
      <c r="G141" s="155"/>
    </row>
    <row r="142" spans="1:7" ht="12.75">
      <c r="A142" s="166"/>
      <c r="B142" s="156"/>
      <c r="C142" s="157"/>
      <c r="D142" s="157"/>
      <c r="E142" s="157"/>
      <c r="F142" s="157"/>
      <c r="G142" s="158"/>
    </row>
    <row r="143" spans="1:7" ht="12.75">
      <c r="A143" s="166"/>
      <c r="B143" s="156"/>
      <c r="C143" s="157"/>
      <c r="D143" s="157"/>
      <c r="E143" s="157"/>
      <c r="F143" s="157"/>
      <c r="G143" s="158"/>
    </row>
    <row r="144" spans="1:7" ht="12.75">
      <c r="A144" s="166"/>
      <c r="B144" s="156"/>
      <c r="C144" s="157"/>
      <c r="D144" s="157"/>
      <c r="E144" s="157"/>
      <c r="F144" s="157"/>
      <c r="G144" s="158"/>
    </row>
    <row r="145" spans="1:7" ht="12.75">
      <c r="A145" s="166"/>
      <c r="B145" s="156"/>
      <c r="C145" s="157"/>
      <c r="D145" s="157"/>
      <c r="E145" s="157"/>
      <c r="F145" s="157"/>
      <c r="G145" s="158"/>
    </row>
    <row r="146" spans="1:7" ht="13.5" thickBot="1">
      <c r="A146" s="166"/>
      <c r="B146" s="160"/>
      <c r="C146" s="161"/>
      <c r="D146" s="161"/>
      <c r="E146" s="161"/>
      <c r="F146" s="161"/>
      <c r="G146" s="162"/>
    </row>
    <row r="147" spans="1:7" ht="13.5" thickTop="1">
      <c r="A147" s="166"/>
      <c r="B147" s="164"/>
      <c r="C147" s="164"/>
      <c r="D147" s="164"/>
      <c r="E147" s="164"/>
      <c r="F147" s="164"/>
      <c r="G147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86:F86"/>
    <mergeCell ref="B93:G93"/>
    <mergeCell ref="B95:F96"/>
    <mergeCell ref="G95:G96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showGridLines="0" workbookViewId="0" topLeftCell="A1">
      <pane ySplit="6" topLeftCell="BM181" activePane="bottomLeft" state="frozen"/>
      <selection pane="topLeft" activeCell="A1" sqref="A1"/>
      <selection pane="bottomLeft" activeCell="I212" sqref="I212"/>
    </sheetView>
  </sheetViews>
  <sheetFormatPr defaultColWidth="11.421875" defaultRowHeight="12.75"/>
  <cols>
    <col min="1" max="1" width="11.7109375" style="0" customWidth="1"/>
    <col min="2" max="3" width="7.7109375" style="0" customWidth="1"/>
    <col min="4" max="5" width="19.7109375" style="0" customWidth="1"/>
    <col min="6" max="6" width="23.7109375" style="0" customWidth="1"/>
    <col min="7" max="7" width="19.00390625" style="0" customWidth="1"/>
    <col min="8" max="8" width="5.7109375" style="0" customWidth="1"/>
  </cols>
  <sheetData>
    <row r="1" spans="1:7" ht="12.75">
      <c r="A1" s="348" t="s">
        <v>437</v>
      </c>
      <c r="B1" s="349"/>
      <c r="C1" s="350"/>
      <c r="D1" s="15"/>
      <c r="E1" s="15" t="s">
        <v>66</v>
      </c>
      <c r="F1" s="448">
        <f>+0!D9</f>
        <v>0</v>
      </c>
      <c r="G1" s="449"/>
    </row>
    <row r="2" spans="1:7" ht="12.75">
      <c r="A2" s="351" t="s">
        <v>439</v>
      </c>
      <c r="B2" s="352"/>
      <c r="C2" s="353" t="str">
        <f>IF(AND('931.111'!G145&gt;0,'931.112'!F130&gt;0,'931.113'!G119&gt;0,'931.12 hors 931.121.24'!F157&gt;0,'931.13'!G130&gt;0,'931.14'!G136&gt;0),6,"&lt;6")</f>
        <v>&lt;6</v>
      </c>
      <c r="D2" s="353"/>
      <c r="E2" s="352"/>
      <c r="F2" s="352"/>
      <c r="G2" s="354"/>
    </row>
    <row r="3" spans="1:7" ht="15.75" thickBot="1">
      <c r="A3" s="16"/>
      <c r="B3" s="414" t="s">
        <v>67</v>
      </c>
      <c r="C3" s="415"/>
      <c r="D3" s="415"/>
      <c r="E3" s="415"/>
      <c r="F3" s="415"/>
      <c r="G3" s="416"/>
    </row>
    <row r="4" spans="1:7" ht="3.75" customHeight="1" thickBot="1">
      <c r="A4" s="20"/>
      <c r="B4" s="18"/>
      <c r="C4" s="18"/>
      <c r="D4" s="18"/>
      <c r="E4" s="18"/>
      <c r="F4" s="18"/>
      <c r="G4" s="18"/>
    </row>
    <row r="5" spans="1:7" ht="13.5" thickTop="1">
      <c r="A5" s="16"/>
      <c r="B5" s="417" t="s">
        <v>68</v>
      </c>
      <c r="C5" s="418"/>
      <c r="D5" s="418"/>
      <c r="E5" s="418"/>
      <c r="F5" s="419"/>
      <c r="G5" s="423" t="s">
        <v>69</v>
      </c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55">
        <f>'931.111'!G9+'931.112'!G9+'931.113'!G9+'931.12 hors 931.121.24'!G9+'931.13'!G9+'931.14'!G9</f>
        <v>0</v>
      </c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55">
        <f>'931.111'!G10+'931.12 hors 931.121.24'!G10+'931.13'!G10+'931.14'!G10</f>
        <v>0</v>
      </c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55">
        <f>'931.111'!G11+'931.112'!G10+'931.113'!G10+'931.12 hors 931.121.24'!G11+'931.13'!G11+'931.14'!G11</f>
        <v>0</v>
      </c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55">
        <f>'931.111'!G13+'931.112'!G12+'931.113'!G12+'931.12 hors 931.121.24'!G13+'931.13'!G13+'931.14'!G13</f>
        <v>0</v>
      </c>
    </row>
    <row r="14" spans="1:7" ht="4.5" customHeight="1">
      <c r="A14" s="16"/>
      <c r="B14" s="35"/>
      <c r="C14" s="36"/>
      <c r="D14" s="14"/>
      <c r="E14" s="14"/>
      <c r="F14" s="14"/>
      <c r="G14" s="37"/>
    </row>
    <row r="15" spans="1:7" ht="12.75">
      <c r="A15" s="16"/>
      <c r="B15" s="38">
        <v>64715</v>
      </c>
      <c r="C15" s="30" t="s">
        <v>421</v>
      </c>
      <c r="D15" s="18"/>
      <c r="E15" s="18"/>
      <c r="F15" s="18"/>
      <c r="G15" s="355">
        <f>'931.12 hors 931.121.24'!G15</f>
        <v>0</v>
      </c>
    </row>
    <row r="16" spans="1:7" ht="12.75">
      <c r="A16" s="16"/>
      <c r="B16" s="38">
        <v>64725</v>
      </c>
      <c r="C16" s="30" t="s">
        <v>422</v>
      </c>
      <c r="D16" s="18"/>
      <c r="E16" s="18"/>
      <c r="F16" s="18"/>
      <c r="G16" s="355">
        <f>'931.12 hors 931.121.24'!G16</f>
        <v>0</v>
      </c>
    </row>
    <row r="17" spans="1:7" ht="4.5" customHeight="1">
      <c r="A17" s="16"/>
      <c r="B17" s="35"/>
      <c r="C17" s="36"/>
      <c r="D17" s="14"/>
      <c r="E17" s="14"/>
      <c r="F17" s="14"/>
      <c r="G17" s="37"/>
    </row>
    <row r="18" spans="1:7" ht="12.75">
      <c r="A18" s="16"/>
      <c r="B18" s="38">
        <v>6481</v>
      </c>
      <c r="C18" s="30" t="s">
        <v>253</v>
      </c>
      <c r="D18" s="18"/>
      <c r="E18" s="18"/>
      <c r="F18" s="18"/>
      <c r="G18" s="355">
        <f>'931.13'!G15</f>
        <v>0</v>
      </c>
    </row>
    <row r="19" spans="1:7" ht="12.75">
      <c r="A19" s="16"/>
      <c r="B19" s="38">
        <v>6482</v>
      </c>
      <c r="C19" s="30" t="s">
        <v>416</v>
      </c>
      <c r="D19" s="18"/>
      <c r="E19" s="18"/>
      <c r="F19" s="18"/>
      <c r="G19" s="355">
        <f>'931.13'!G16</f>
        <v>0</v>
      </c>
    </row>
    <row r="20" spans="1:7" ht="9" customHeight="1">
      <c r="A20" s="21"/>
      <c r="B20" s="39"/>
      <c r="C20" s="40"/>
      <c r="D20" s="23"/>
      <c r="E20" s="23"/>
      <c r="F20" s="23"/>
      <c r="G20" s="41"/>
    </row>
    <row r="21" spans="1:7" ht="12.75">
      <c r="A21" s="16"/>
      <c r="B21" s="42"/>
      <c r="C21" s="43"/>
      <c r="D21" s="44"/>
      <c r="E21" s="44"/>
      <c r="F21" s="45" t="s">
        <v>78</v>
      </c>
      <c r="G21" s="46">
        <f>SUM(G9:G19)</f>
        <v>0</v>
      </c>
    </row>
    <row r="22" spans="1:7" ht="12.75">
      <c r="A22" s="21"/>
      <c r="B22" s="22"/>
      <c r="C22" s="23"/>
      <c r="D22" s="23"/>
      <c r="E22" s="23"/>
      <c r="F22" s="23"/>
      <c r="G22" s="47"/>
    </row>
    <row r="23" spans="1:7" ht="12.75">
      <c r="A23" s="16"/>
      <c r="B23" s="48" t="s">
        <v>79</v>
      </c>
      <c r="C23" s="49"/>
      <c r="D23" s="49"/>
      <c r="E23" s="49"/>
      <c r="F23" s="49"/>
      <c r="G23" s="50"/>
    </row>
    <row r="24" spans="1:7" ht="12.75">
      <c r="A24" s="16"/>
      <c r="B24" s="65">
        <v>6011</v>
      </c>
      <c r="C24" s="106" t="s">
        <v>423</v>
      </c>
      <c r="D24" s="106"/>
      <c r="E24" s="106"/>
      <c r="F24" s="106"/>
      <c r="G24" s="356">
        <f>'931.12 hors 931.121.24'!G21</f>
        <v>0</v>
      </c>
    </row>
    <row r="25" spans="1:7" ht="4.5" customHeight="1">
      <c r="A25" s="16"/>
      <c r="B25" s="35"/>
      <c r="C25" s="100"/>
      <c r="D25" s="100"/>
      <c r="E25" s="100"/>
      <c r="F25" s="100"/>
      <c r="G25" s="294"/>
    </row>
    <row r="26" spans="1:7" ht="12.75">
      <c r="A26" s="16"/>
      <c r="B26" s="65">
        <v>6021</v>
      </c>
      <c r="C26" s="30" t="s">
        <v>270</v>
      </c>
      <c r="D26" s="106"/>
      <c r="E26" s="106"/>
      <c r="F26" s="106"/>
      <c r="G26" s="356">
        <f>'931.12 hors 931.121.24'!G23</f>
        <v>0</v>
      </c>
    </row>
    <row r="27" spans="1:7" ht="12.75">
      <c r="A27" s="16"/>
      <c r="B27" s="65">
        <v>60221</v>
      </c>
      <c r="C27" s="106" t="s">
        <v>257</v>
      </c>
      <c r="D27" s="106"/>
      <c r="E27" s="106"/>
      <c r="F27" s="106"/>
      <c r="G27" s="356">
        <f>'931.12 hors 931.121.24'!G24</f>
        <v>0</v>
      </c>
    </row>
    <row r="28" spans="1:7" ht="12.75">
      <c r="A28" s="16"/>
      <c r="B28" s="65">
        <v>60222</v>
      </c>
      <c r="C28" s="106" t="s">
        <v>424</v>
      </c>
      <c r="D28" s="106"/>
      <c r="E28" s="106"/>
      <c r="F28" s="106"/>
      <c r="G28" s="356">
        <f>'931.12 hors 931.121.24'!G25</f>
        <v>0</v>
      </c>
    </row>
    <row r="29" spans="1:7" ht="12.75">
      <c r="A29" s="16"/>
      <c r="B29" s="65">
        <v>60223</v>
      </c>
      <c r="C29" s="106" t="s">
        <v>259</v>
      </c>
      <c r="D29" s="106"/>
      <c r="E29" s="106"/>
      <c r="F29" s="106"/>
      <c r="G29" s="356">
        <f>'931.12 hors 931.121.24'!G26</f>
        <v>0</v>
      </c>
    </row>
    <row r="30" spans="1:7" ht="12.75">
      <c r="A30" s="16"/>
      <c r="B30" s="65">
        <v>60227</v>
      </c>
      <c r="C30" s="106" t="s">
        <v>260</v>
      </c>
      <c r="D30" s="106"/>
      <c r="E30" s="106"/>
      <c r="F30" s="106"/>
      <c r="G30" s="356">
        <f>'931.12 hors 931.121.24'!G27</f>
        <v>0</v>
      </c>
    </row>
    <row r="31" spans="1:7" ht="12.75">
      <c r="A31" s="16"/>
      <c r="B31" s="65">
        <v>60228</v>
      </c>
      <c r="C31" s="106" t="s">
        <v>261</v>
      </c>
      <c r="D31" s="106"/>
      <c r="E31" s="106"/>
      <c r="F31" s="106"/>
      <c r="G31" s="356">
        <f>'931.12 hors 931.121.24'!G28</f>
        <v>0</v>
      </c>
    </row>
    <row r="32" spans="1:7" ht="4.5" customHeight="1">
      <c r="A32" s="16"/>
      <c r="B32" s="35"/>
      <c r="C32" s="100"/>
      <c r="D32" s="100"/>
      <c r="E32" s="100"/>
      <c r="F32" s="100"/>
      <c r="G32" s="294"/>
    </row>
    <row r="33" spans="1:7" ht="12.75">
      <c r="A33" s="16"/>
      <c r="B33" s="38">
        <v>6066</v>
      </c>
      <c r="C33" s="58" t="s">
        <v>425</v>
      </c>
      <c r="D33" s="58"/>
      <c r="E33" s="58"/>
      <c r="F33" s="58"/>
      <c r="G33" s="356">
        <f>'931.12 hors 931.121.24'!G30</f>
        <v>0</v>
      </c>
    </row>
    <row r="34" spans="1:7" ht="4.5" customHeight="1">
      <c r="A34" s="16"/>
      <c r="B34" s="35"/>
      <c r="C34" s="100"/>
      <c r="D34" s="100"/>
      <c r="E34" s="100"/>
      <c r="F34" s="100"/>
      <c r="G34" s="294"/>
    </row>
    <row r="35" spans="1:7" ht="12.75">
      <c r="A35" s="16"/>
      <c r="B35" s="38">
        <v>6071</v>
      </c>
      <c r="C35" s="58" t="s">
        <v>268</v>
      </c>
      <c r="D35" s="58"/>
      <c r="E35" s="58"/>
      <c r="F35" s="58"/>
      <c r="G35" s="356">
        <f>'931.12 hors 931.121.24'!G32</f>
        <v>0</v>
      </c>
    </row>
    <row r="36" spans="1:7" ht="4.5" customHeight="1">
      <c r="A36" s="16"/>
      <c r="B36" s="35"/>
      <c r="C36" s="100"/>
      <c r="D36" s="100"/>
      <c r="E36" s="100"/>
      <c r="F36" s="100"/>
      <c r="G36" s="294"/>
    </row>
    <row r="37" spans="1:7" ht="12.75" customHeight="1">
      <c r="A37" s="16"/>
      <c r="B37" s="65">
        <v>61118</v>
      </c>
      <c r="C37" s="106" t="s">
        <v>462</v>
      </c>
      <c r="D37" s="106"/>
      <c r="E37" s="106"/>
      <c r="F37" s="106"/>
      <c r="G37" s="356">
        <f>'931.12 hors 931.121.24'!G34</f>
        <v>0</v>
      </c>
    </row>
    <row r="38" spans="1:7" ht="4.5" customHeight="1">
      <c r="A38" s="16"/>
      <c r="B38" s="35"/>
      <c r="C38" s="100"/>
      <c r="D38" s="100"/>
      <c r="E38" s="100"/>
      <c r="F38" s="100"/>
      <c r="G38" s="294"/>
    </row>
    <row r="39" spans="1:7" ht="12.75">
      <c r="A39" s="16"/>
      <c r="B39" s="38">
        <v>613151</v>
      </c>
      <c r="C39" s="30" t="s">
        <v>222</v>
      </c>
      <c r="D39" s="18"/>
      <c r="E39" s="18"/>
      <c r="F39" s="18"/>
      <c r="G39" s="356">
        <f>'931.12 hors 931.121.24'!G36+'931.14'!G18</f>
        <v>0</v>
      </c>
    </row>
    <row r="40" spans="1:7" ht="12.75">
      <c r="A40" s="16"/>
      <c r="B40" s="38">
        <v>613152</v>
      </c>
      <c r="C40" s="58" t="s">
        <v>223</v>
      </c>
      <c r="D40" s="58"/>
      <c r="E40" s="58"/>
      <c r="F40" s="58"/>
      <c r="G40" s="356">
        <f>'931.12 hors 931.121.24'!G37</f>
        <v>0</v>
      </c>
    </row>
    <row r="41" spans="1:7" ht="12.75">
      <c r="A41" s="16"/>
      <c r="B41" s="38">
        <v>613158</v>
      </c>
      <c r="C41" s="58" t="s">
        <v>224</v>
      </c>
      <c r="D41" s="58"/>
      <c r="E41" s="58"/>
      <c r="F41" s="58"/>
      <c r="G41" s="356">
        <f>'931.12 hors 931.121.24'!G38</f>
        <v>0</v>
      </c>
    </row>
    <row r="42" spans="1:7" ht="4.5" customHeight="1">
      <c r="A42" s="16"/>
      <c r="B42" s="35"/>
      <c r="C42" s="36"/>
      <c r="D42" s="14"/>
      <c r="E42" s="14"/>
      <c r="F42" s="14"/>
      <c r="G42" s="37"/>
    </row>
    <row r="43" spans="1:7" ht="12.75">
      <c r="A43" s="16"/>
      <c r="B43" s="38">
        <v>615154</v>
      </c>
      <c r="C43" s="30" t="s">
        <v>242</v>
      </c>
      <c r="D43" s="18"/>
      <c r="E43" s="18"/>
      <c r="F43" s="18"/>
      <c r="G43" s="356">
        <f>'931.14'!G20</f>
        <v>0</v>
      </c>
    </row>
    <row r="44" spans="1:7" ht="12.75">
      <c r="A44" s="16"/>
      <c r="B44" s="38">
        <v>615161</v>
      </c>
      <c r="C44" s="30" t="s">
        <v>243</v>
      </c>
      <c r="D44" s="18"/>
      <c r="E44" s="18"/>
      <c r="F44" s="18"/>
      <c r="G44" s="356">
        <f>'931.14'!G21</f>
        <v>0</v>
      </c>
    </row>
    <row r="45" spans="1:7" ht="9" customHeight="1">
      <c r="A45" s="16"/>
      <c r="B45" s="38"/>
      <c r="C45" s="30"/>
      <c r="D45" s="18"/>
      <c r="E45" s="18"/>
      <c r="F45" s="52"/>
      <c r="G45" s="51"/>
    </row>
    <row r="46" spans="1:7" ht="12.75">
      <c r="A46" s="16"/>
      <c r="B46" s="53"/>
      <c r="C46" s="54"/>
      <c r="D46" s="55"/>
      <c r="E46" s="55"/>
      <c r="F46" s="56" t="s">
        <v>292</v>
      </c>
      <c r="G46" s="297">
        <f>SUM(G24:G44)</f>
        <v>0</v>
      </c>
    </row>
    <row r="47" spans="1:7" ht="12.75">
      <c r="A47" s="16"/>
      <c r="B47" s="38"/>
      <c r="C47" s="58"/>
      <c r="D47" s="18"/>
      <c r="E47" s="18"/>
      <c r="F47" s="18"/>
      <c r="G47" s="51"/>
    </row>
    <row r="48" spans="1:7" ht="12.75">
      <c r="A48" s="16"/>
      <c r="B48" s="59" t="s">
        <v>81</v>
      </c>
      <c r="C48" s="60"/>
      <c r="D48" s="61"/>
      <c r="E48" s="61"/>
      <c r="F48" s="61"/>
      <c r="G48" s="62"/>
    </row>
    <row r="49" spans="1:7" ht="12.75">
      <c r="A49" s="16"/>
      <c r="B49" s="38">
        <v>6012</v>
      </c>
      <c r="C49" s="30" t="s">
        <v>82</v>
      </c>
      <c r="D49" s="18"/>
      <c r="E49" s="18"/>
      <c r="F49" s="18"/>
      <c r="G49" s="355">
        <f>'931.111'!G23+'931.112'!G22+'931.113'!G22+'931.12 hors 931.121.24'!G43+'931.13'!G26+'931.14'!G26</f>
        <v>0</v>
      </c>
    </row>
    <row r="50" spans="1:7" ht="4.5" customHeight="1">
      <c r="A50" s="16"/>
      <c r="B50" s="35"/>
      <c r="C50" s="36"/>
      <c r="D50" s="14"/>
      <c r="E50" s="14"/>
      <c r="F50" s="14"/>
      <c r="G50" s="63"/>
    </row>
    <row r="51" spans="1:7" ht="12.75">
      <c r="A51" s="16"/>
      <c r="B51" s="38">
        <v>60262</v>
      </c>
      <c r="C51" s="30" t="s">
        <v>83</v>
      </c>
      <c r="D51" s="18"/>
      <c r="E51" s="18"/>
      <c r="F51" s="31"/>
      <c r="G51" s="355">
        <f>'931.111'!G25+'931.112'!G24+'931.113'!G24+'931.12 hors 931.121.24'!G45+'931.13'!G28+'931.14'!G28</f>
        <v>0</v>
      </c>
    </row>
    <row r="52" spans="1:7" ht="12.75">
      <c r="A52" s="16"/>
      <c r="B52" s="38">
        <v>60264</v>
      </c>
      <c r="C52" s="30" t="s">
        <v>250</v>
      </c>
      <c r="D52" s="18"/>
      <c r="E52" s="18"/>
      <c r="F52" s="18"/>
      <c r="G52" s="355">
        <f>'931.12 hors 931.121.24'!G46+'931.13'!G29</f>
        <v>0</v>
      </c>
    </row>
    <row r="53" spans="1:7" ht="12.75">
      <c r="A53" s="16"/>
      <c r="B53" s="38">
        <v>60265</v>
      </c>
      <c r="C53" s="30" t="s">
        <v>442</v>
      </c>
      <c r="D53" s="18"/>
      <c r="E53" s="18"/>
      <c r="F53" s="18"/>
      <c r="G53" s="355">
        <f>'931.113'!G25+'931.14'!G29</f>
        <v>0</v>
      </c>
    </row>
    <row r="54" spans="1:7" ht="12.75">
      <c r="A54" s="16"/>
      <c r="B54" s="38">
        <v>602661</v>
      </c>
      <c r="C54" s="30" t="s">
        <v>463</v>
      </c>
      <c r="D54" s="18"/>
      <c r="E54" s="18"/>
      <c r="F54" s="18"/>
      <c r="G54" s="355">
        <f>'931.111'!G26+'931.112'!G25+'931.113'!G26+'931.12 hors 931.121.24'!G47+'931.13'!G30+'931.14'!G30</f>
        <v>0</v>
      </c>
    </row>
    <row r="55" spans="1:7" ht="12.75">
      <c r="A55" s="16"/>
      <c r="B55" s="38">
        <v>602662</v>
      </c>
      <c r="C55" s="30" t="s">
        <v>84</v>
      </c>
      <c r="D55" s="18"/>
      <c r="E55" s="18"/>
      <c r="F55" s="18"/>
      <c r="G55" s="355">
        <f>'931.111'!G27+'931.112'!G26+'931.113'!G27+'931.12 hors 931.121.24'!G48+'931.13'!G31+'931.14'!G31</f>
        <v>0</v>
      </c>
    </row>
    <row r="56" spans="1:7" ht="12.75">
      <c r="A56" s="16"/>
      <c r="B56" s="38">
        <v>602664</v>
      </c>
      <c r="C56" s="30" t="s">
        <v>464</v>
      </c>
      <c r="D56" s="18"/>
      <c r="E56" s="18"/>
      <c r="F56" s="18"/>
      <c r="G56" s="355">
        <f>'931.111'!G28+'931.112'!G27+'931.113'!G28+'931.12 hors 931.121.24'!G49+'931.13'!G32+'931.14'!G32</f>
        <v>0</v>
      </c>
    </row>
    <row r="57" spans="1:7" ht="12.75">
      <c r="A57" s="16"/>
      <c r="B57" s="38">
        <v>602668</v>
      </c>
      <c r="C57" s="30" t="s">
        <v>85</v>
      </c>
      <c r="D57" s="18"/>
      <c r="E57" s="18"/>
      <c r="F57" s="18"/>
      <c r="G57" s="355">
        <f>'931.111'!G29+'931.112'!G28+'931.113'!G29+'931.12 hors 931.121.24'!G50+'931.13'!G33+'931.14'!G33</f>
        <v>0</v>
      </c>
    </row>
    <row r="58" spans="1:7" ht="12.75">
      <c r="A58" s="16"/>
      <c r="B58" s="38">
        <v>60268</v>
      </c>
      <c r="C58" s="30" t="s">
        <v>86</v>
      </c>
      <c r="D58" s="18"/>
      <c r="E58" s="18"/>
      <c r="F58" s="18"/>
      <c r="G58" s="355">
        <f>'931.111'!G30+'931.112'!G29+'931.113'!G30+'931.12 hors 931.121.24'!G51+'931.13'!G34+'931.14'!G34</f>
        <v>0</v>
      </c>
    </row>
    <row r="59" spans="1:7" ht="12.75">
      <c r="A59" s="16"/>
      <c r="B59" s="38">
        <v>6028</v>
      </c>
      <c r="C59" s="30" t="s">
        <v>87</v>
      </c>
      <c r="D59" s="18"/>
      <c r="E59" s="18"/>
      <c r="F59" s="18"/>
      <c r="G59" s="355">
        <f>'931.111'!G31+'931.112'!G30+'931.113'!G31+'931.12 hors 931.121.24'!G52+'931.13'!G35+'931.14'!G35</f>
        <v>0</v>
      </c>
    </row>
    <row r="60" spans="1:7" ht="4.5" customHeight="1">
      <c r="A60" s="16"/>
      <c r="B60" s="35"/>
      <c r="C60" s="36"/>
      <c r="D60" s="14"/>
      <c r="E60" s="14"/>
      <c r="F60" s="14"/>
      <c r="G60" s="63"/>
    </row>
    <row r="61" spans="1:7" ht="12.75">
      <c r="A61" s="16"/>
      <c r="B61" s="38">
        <v>60622</v>
      </c>
      <c r="C61" s="30" t="s">
        <v>88</v>
      </c>
      <c r="D61" s="18"/>
      <c r="E61" s="18"/>
      <c r="F61" s="18"/>
      <c r="G61" s="355">
        <f>'931.111'!G33+'931.112'!G32+'931.113'!G33+'931.12 hors 931.121.24'!G54+'931.13'!G37+'931.14'!G37</f>
        <v>0</v>
      </c>
    </row>
    <row r="62" spans="1:7" ht="12.75">
      <c r="A62" s="16"/>
      <c r="B62" s="38">
        <v>60624</v>
      </c>
      <c r="C62" s="30" t="s">
        <v>251</v>
      </c>
      <c r="D62" s="18"/>
      <c r="E62" s="18"/>
      <c r="F62" s="18"/>
      <c r="G62" s="355">
        <f>'931.12 hors 931.121.24'!G55+'931.13'!G38</f>
        <v>0</v>
      </c>
    </row>
    <row r="63" spans="1:7" ht="12.75">
      <c r="A63" s="16"/>
      <c r="B63" s="38">
        <v>60625</v>
      </c>
      <c r="C63" s="30" t="s">
        <v>443</v>
      </c>
      <c r="D63" s="18"/>
      <c r="E63" s="18"/>
      <c r="F63" s="18"/>
      <c r="G63" s="355">
        <f>'931.113'!G34+'931.14'!G38</f>
        <v>0</v>
      </c>
    </row>
    <row r="64" spans="1:7" ht="12.75">
      <c r="A64" s="16"/>
      <c r="B64" s="38">
        <v>606261</v>
      </c>
      <c r="C64" s="30" t="s">
        <v>465</v>
      </c>
      <c r="D64" s="18"/>
      <c r="E64" s="18"/>
      <c r="F64" s="18"/>
      <c r="G64" s="355">
        <f>'931.111'!G34+'931.112'!G33+'931.113'!G35+'931.12 hors 931.121.24'!G46+'931.13'!G39+'931.14'!G39</f>
        <v>0</v>
      </c>
    </row>
    <row r="65" spans="1:7" ht="12.75">
      <c r="A65" s="16"/>
      <c r="B65" s="38">
        <v>606262</v>
      </c>
      <c r="C65" s="30" t="s">
        <v>89</v>
      </c>
      <c r="D65" s="18"/>
      <c r="E65" s="18"/>
      <c r="F65" s="18"/>
      <c r="G65" s="355">
        <f>'931.111'!G35+'931.112'!G34+'931.113'!G36+'931.12 hors 931.121.24'!G57+'931.13'!G40+'931.14'!G40</f>
        <v>0</v>
      </c>
    </row>
    <row r="66" spans="1:7" ht="12.75">
      <c r="A66" s="16"/>
      <c r="B66" s="38">
        <v>606268</v>
      </c>
      <c r="C66" s="30" t="s">
        <v>90</v>
      </c>
      <c r="D66" s="18"/>
      <c r="E66" s="18"/>
      <c r="F66" s="18"/>
      <c r="G66" s="355">
        <f>'931.111'!G36+'931.112'!G35+'931.113'!G37+'931.12 hors 931.121.24'!G58+'931.13'!G41+'931.14'!G41</f>
        <v>0</v>
      </c>
    </row>
    <row r="67" spans="1:7" ht="12.75">
      <c r="A67" s="16"/>
      <c r="B67" s="38">
        <v>6068</v>
      </c>
      <c r="C67" s="30" t="s">
        <v>91</v>
      </c>
      <c r="D67" s="18"/>
      <c r="E67" s="18"/>
      <c r="F67" s="18"/>
      <c r="G67" s="355">
        <f>'931.111'!G37+'931.112'!G36+'931.113'!G38+'931.12 hors 931.121.24'!G59+'931.13'!G42+'931.14'!G42</f>
        <v>0</v>
      </c>
    </row>
    <row r="68" spans="1:7" ht="4.5" customHeight="1">
      <c r="A68" s="16"/>
      <c r="B68" s="35"/>
      <c r="C68" s="36"/>
      <c r="D68" s="14"/>
      <c r="E68" s="14"/>
      <c r="F68" s="14"/>
      <c r="G68" s="63"/>
    </row>
    <row r="69" spans="1:7" ht="12.75">
      <c r="A69" s="16"/>
      <c r="B69" s="38">
        <v>6072</v>
      </c>
      <c r="C69" s="30" t="s">
        <v>92</v>
      </c>
      <c r="D69" s="18"/>
      <c r="E69" s="18"/>
      <c r="F69" s="18"/>
      <c r="G69" s="355">
        <f>'931.111'!G39+'931.112'!G38+'931.113'!G40+'931.12 hors 931.121.24'!G61+'931.13'!G44+'931.14'!G44</f>
        <v>0</v>
      </c>
    </row>
    <row r="70" spans="1:7" ht="4.5" customHeight="1">
      <c r="A70" s="16"/>
      <c r="B70" s="35"/>
      <c r="C70" s="36"/>
      <c r="D70" s="14"/>
      <c r="E70" s="14"/>
      <c r="F70" s="14"/>
      <c r="G70" s="63"/>
    </row>
    <row r="71" spans="1:7" ht="12.75">
      <c r="A71" s="16"/>
      <c r="B71" s="38">
        <v>61221</v>
      </c>
      <c r="C71" s="30" t="s">
        <v>201</v>
      </c>
      <c r="D71" s="18"/>
      <c r="E71" s="18"/>
      <c r="F71" s="31"/>
      <c r="G71" s="355">
        <f>'931.12 hors 931.121.24'!G63+'931.14'!G46</f>
        <v>0</v>
      </c>
    </row>
    <row r="72" spans="1:7" ht="12.75">
      <c r="A72" s="16"/>
      <c r="B72" s="38">
        <v>61222</v>
      </c>
      <c r="C72" s="30" t="s">
        <v>202</v>
      </c>
      <c r="D72" s="18"/>
      <c r="E72" s="18"/>
      <c r="F72" s="31"/>
      <c r="G72" s="355">
        <f>'931.12 hors 931.121.24'!G64+'931.14'!G47</f>
        <v>0</v>
      </c>
    </row>
    <row r="73" spans="1:7" ht="12.75">
      <c r="A73" s="16"/>
      <c r="B73" s="38">
        <v>61223</v>
      </c>
      <c r="C73" s="30" t="s">
        <v>203</v>
      </c>
      <c r="D73" s="18"/>
      <c r="E73" s="18"/>
      <c r="F73" s="31"/>
      <c r="G73" s="355">
        <f>'931.12 hors 931.121.24'!G65</f>
        <v>0</v>
      </c>
    </row>
    <row r="74" spans="1:7" ht="12.75">
      <c r="A74" s="16"/>
      <c r="B74" s="38">
        <v>61228</v>
      </c>
      <c r="C74" s="30" t="s">
        <v>93</v>
      </c>
      <c r="D74" s="18"/>
      <c r="E74" s="18"/>
      <c r="F74" s="31"/>
      <c r="G74" s="355">
        <f>'931.111'!G41+'931.112'!G40+'931.113'!G42+'931.12 hors 931.121.24'!G66+'931.13'!G46+'931.14'!G48</f>
        <v>0</v>
      </c>
    </row>
    <row r="75" spans="1:7" ht="12.75">
      <c r="A75" s="16"/>
      <c r="B75" s="38">
        <v>61231</v>
      </c>
      <c r="C75" s="30" t="s">
        <v>94</v>
      </c>
      <c r="D75" s="18"/>
      <c r="E75" s="18"/>
      <c r="F75" s="18"/>
      <c r="G75" s="355">
        <f>'931.111'!G42+'931.112'!G41+'931.113'!G43+'931.12 hors 931.121.24'!G67+'931.13'!G47+'931.14'!G49</f>
        <v>0</v>
      </c>
    </row>
    <row r="76" spans="1:7" ht="4.5" customHeight="1">
      <c r="A76" s="16"/>
      <c r="B76" s="35"/>
      <c r="C76" s="36"/>
      <c r="D76" s="14"/>
      <c r="E76" s="14"/>
      <c r="F76" s="14"/>
      <c r="G76" s="63"/>
    </row>
    <row r="77" spans="1:7" ht="12.75">
      <c r="A77" s="16"/>
      <c r="B77" s="38">
        <v>613251</v>
      </c>
      <c r="C77" s="30" t="s">
        <v>220</v>
      </c>
      <c r="D77" s="18"/>
      <c r="E77" s="18"/>
      <c r="F77" s="18"/>
      <c r="G77" s="355">
        <f>'931.14'!G51</f>
        <v>0</v>
      </c>
    </row>
    <row r="78" spans="1:7" ht="12.75">
      <c r="A78" s="16"/>
      <c r="B78" s="38">
        <v>613252</v>
      </c>
      <c r="C78" s="30" t="s">
        <v>95</v>
      </c>
      <c r="D78" s="18"/>
      <c r="E78" s="18"/>
      <c r="F78" s="18"/>
      <c r="G78" s="355">
        <f>'931.111'!G44+'931.112'!G43+'931.113'!G45+'931.12 hors 931.121.24'!G69+'931.13'!G49+'931.14'!G52</f>
        <v>0</v>
      </c>
    </row>
    <row r="79" spans="1:7" ht="12.75">
      <c r="A79" s="16"/>
      <c r="B79" s="38">
        <v>613258</v>
      </c>
      <c r="C79" s="30" t="s">
        <v>96</v>
      </c>
      <c r="D79" s="18"/>
      <c r="E79" s="18"/>
      <c r="F79" s="18"/>
      <c r="G79" s="355">
        <f>'931.111'!G45+'931.112'!G44+'931.113'!G46+'931.12 hors 931.121.24'!G70+'931.13'!G50+'931.14'!G53</f>
        <v>0</v>
      </c>
    </row>
    <row r="80" spans="1:7" ht="4.5" customHeight="1">
      <c r="A80" s="16"/>
      <c r="B80" s="35"/>
      <c r="C80" s="36"/>
      <c r="D80" s="14"/>
      <c r="E80" s="14"/>
      <c r="F80" s="14"/>
      <c r="G80" s="63"/>
    </row>
    <row r="81" spans="1:7" ht="12.75">
      <c r="A81" s="16"/>
      <c r="B81" s="38">
        <v>615251</v>
      </c>
      <c r="C81" s="30" t="s">
        <v>97</v>
      </c>
      <c r="D81" s="18"/>
      <c r="E81" s="18"/>
      <c r="F81" s="18"/>
      <c r="G81" s="355">
        <f>'931.111'!G47+'931.112'!G46+'931.113'!G48+'931.12 hors 931.121.24'!G72+'931.13'!G52+'931.14'!G55</f>
        <v>0</v>
      </c>
    </row>
    <row r="82" spans="1:7" ht="12.75">
      <c r="A82" s="16"/>
      <c r="B82" s="38">
        <v>615254</v>
      </c>
      <c r="C82" s="30" t="s">
        <v>244</v>
      </c>
      <c r="D82" s="18"/>
      <c r="E82" s="18"/>
      <c r="F82" s="18"/>
      <c r="G82" s="355">
        <f>'931.14'!G56</f>
        <v>0</v>
      </c>
    </row>
    <row r="83" spans="1:7" ht="12.75">
      <c r="A83" s="16"/>
      <c r="B83" s="38">
        <v>615258</v>
      </c>
      <c r="C83" s="30" t="s">
        <v>98</v>
      </c>
      <c r="D83" s="18"/>
      <c r="E83" s="18"/>
      <c r="F83" s="18"/>
      <c r="G83" s="355">
        <f>'931.111'!G48+'931.112'!G47+'931.113'!G49+'931.12 hors 931.121.24'!G73+'931.13'!G53+'931.14'!G57</f>
        <v>0</v>
      </c>
    </row>
    <row r="84" spans="1:7" ht="12.75">
      <c r="A84" s="16"/>
      <c r="B84" s="38">
        <v>615261</v>
      </c>
      <c r="C84" s="30" t="s">
        <v>245</v>
      </c>
      <c r="D84" s="18"/>
      <c r="E84" s="18"/>
      <c r="F84" s="18"/>
      <c r="G84" s="355">
        <f>'931.14'!G58</f>
        <v>0</v>
      </c>
    </row>
    <row r="85" spans="1:7" ht="12.75">
      <c r="A85" s="16"/>
      <c r="B85" s="38">
        <v>615268</v>
      </c>
      <c r="C85" s="30" t="s">
        <v>99</v>
      </c>
      <c r="D85" s="18"/>
      <c r="E85" s="18"/>
      <c r="F85" s="18"/>
      <c r="G85" s="355">
        <f>'931.111'!G49+'931.112'!G48+'931.113'!G50+'931.12 hors 931.121.24'!G74+'931.13'!G54+'931.14'!G59</f>
        <v>0</v>
      </c>
    </row>
    <row r="86" spans="1:7" ht="4.5" customHeight="1">
      <c r="A86" s="16"/>
      <c r="B86" s="35"/>
      <c r="C86" s="36"/>
      <c r="D86" s="14"/>
      <c r="E86" s="14"/>
      <c r="F86" s="14"/>
      <c r="G86" s="63"/>
    </row>
    <row r="87" spans="1:7" ht="12.75">
      <c r="A87" s="16"/>
      <c r="B87" s="38">
        <v>6161</v>
      </c>
      <c r="C87" s="30" t="s">
        <v>100</v>
      </c>
      <c r="D87" s="18"/>
      <c r="E87" s="18"/>
      <c r="F87" s="31"/>
      <c r="G87" s="355">
        <f>'931.111'!G51</f>
        <v>0</v>
      </c>
    </row>
    <row r="88" spans="1:7" ht="12.75">
      <c r="A88" s="16"/>
      <c r="B88" s="38">
        <v>6162</v>
      </c>
      <c r="C88" s="30" t="s">
        <v>101</v>
      </c>
      <c r="D88" s="18"/>
      <c r="E88" s="18"/>
      <c r="F88" s="31"/>
      <c r="G88" s="355">
        <f>'931.111'!G52</f>
        <v>0</v>
      </c>
    </row>
    <row r="89" spans="1:7" ht="12.75">
      <c r="A89" s="16"/>
      <c r="B89" s="38">
        <v>6165</v>
      </c>
      <c r="C89" s="30" t="s">
        <v>102</v>
      </c>
      <c r="D89" s="18"/>
      <c r="E89" s="18"/>
      <c r="F89" s="31"/>
      <c r="G89" s="355">
        <f>'931.111'!G53</f>
        <v>0</v>
      </c>
    </row>
    <row r="90" spans="1:7" ht="12.75">
      <c r="A90" s="16"/>
      <c r="B90" s="38">
        <v>6166</v>
      </c>
      <c r="C90" s="30" t="s">
        <v>103</v>
      </c>
      <c r="D90" s="18"/>
      <c r="E90" s="18"/>
      <c r="F90" s="31"/>
      <c r="G90" s="355">
        <f>'931.111'!G54</f>
        <v>0</v>
      </c>
    </row>
    <row r="91" spans="1:7" ht="12.75">
      <c r="A91" s="16"/>
      <c r="B91" s="38">
        <v>6167</v>
      </c>
      <c r="C91" s="30" t="s">
        <v>267</v>
      </c>
      <c r="D91" s="18"/>
      <c r="E91" s="18"/>
      <c r="F91" s="31"/>
      <c r="G91" s="355">
        <f>'931.12 hors 931.121.24'!G76</f>
        <v>0</v>
      </c>
    </row>
    <row r="92" spans="1:7" ht="12.75">
      <c r="A92" s="16"/>
      <c r="B92" s="38">
        <v>61681</v>
      </c>
      <c r="C92" s="30" t="s">
        <v>266</v>
      </c>
      <c r="D92" s="18"/>
      <c r="E92" s="18"/>
      <c r="F92" s="31"/>
      <c r="G92" s="355">
        <f>'931.12 hors 931.121.24'!G77</f>
        <v>0</v>
      </c>
    </row>
    <row r="93" spans="1:7" ht="12.75">
      <c r="A93" s="16"/>
      <c r="B93" s="38">
        <v>61688</v>
      </c>
      <c r="C93" s="30" t="s">
        <v>104</v>
      </c>
      <c r="D93" s="18"/>
      <c r="E93" s="18"/>
      <c r="F93" s="31"/>
      <c r="G93" s="355">
        <f>'931.111'!G55</f>
        <v>0</v>
      </c>
    </row>
    <row r="94" spans="1:7" ht="4.5" customHeight="1">
      <c r="A94" s="16"/>
      <c r="B94" s="35"/>
      <c r="C94" s="36"/>
      <c r="D94" s="14"/>
      <c r="E94" s="14"/>
      <c r="F94" s="14"/>
      <c r="G94" s="63"/>
    </row>
    <row r="95" spans="1:7" ht="12.75">
      <c r="A95" s="16"/>
      <c r="B95" s="38">
        <v>617</v>
      </c>
      <c r="C95" s="30" t="s">
        <v>105</v>
      </c>
      <c r="D95" s="18"/>
      <c r="E95" s="18"/>
      <c r="F95" s="31"/>
      <c r="G95" s="355">
        <f>'931.111'!G57</f>
        <v>0</v>
      </c>
    </row>
    <row r="96" spans="1:7" ht="4.5" customHeight="1">
      <c r="A96" s="16"/>
      <c r="B96" s="35"/>
      <c r="C96" s="36"/>
      <c r="D96" s="14"/>
      <c r="E96" s="14"/>
      <c r="F96" s="14"/>
      <c r="G96" s="63"/>
    </row>
    <row r="97" spans="1:7" ht="12.75">
      <c r="A97" s="16"/>
      <c r="B97" s="38">
        <v>618</v>
      </c>
      <c r="C97" s="30" t="s">
        <v>106</v>
      </c>
      <c r="D97" s="18"/>
      <c r="E97" s="18"/>
      <c r="F97" s="31"/>
      <c r="G97" s="355">
        <f>'931.111'!G59+'931.112'!G50+'931.113'!G52+'931.12 hors 931.121.24'!G79+'931.13'!G56+'931.14'!G61</f>
        <v>0</v>
      </c>
    </row>
    <row r="98" spans="1:7" ht="4.5" customHeight="1">
      <c r="A98" s="16"/>
      <c r="B98" s="35"/>
      <c r="C98" s="36"/>
      <c r="D98" s="14"/>
      <c r="E98" s="14"/>
      <c r="F98" s="14"/>
      <c r="G98" s="63"/>
    </row>
    <row r="99" spans="1:7" ht="12.75">
      <c r="A99" s="16"/>
      <c r="B99" s="38">
        <v>6223</v>
      </c>
      <c r="C99" s="30" t="s">
        <v>107</v>
      </c>
      <c r="D99" s="18"/>
      <c r="E99" s="18"/>
      <c r="F99" s="31"/>
      <c r="G99" s="355">
        <f>'931.111'!G61+'931.12 hors 931.121.24'!G81+'931.13'!G58</f>
        <v>0</v>
      </c>
    </row>
    <row r="100" spans="1:7" ht="12.75">
      <c r="A100" s="16"/>
      <c r="B100" s="38">
        <v>6226</v>
      </c>
      <c r="C100" s="30" t="s">
        <v>108</v>
      </c>
      <c r="D100" s="18"/>
      <c r="E100" s="18"/>
      <c r="F100" s="31"/>
      <c r="G100" s="355">
        <f>'931.111'!G62</f>
        <v>0</v>
      </c>
    </row>
    <row r="101" spans="1:7" ht="12.75">
      <c r="A101" s="16"/>
      <c r="B101" s="38">
        <v>6227</v>
      </c>
      <c r="C101" s="30" t="s">
        <v>109</v>
      </c>
      <c r="D101" s="18"/>
      <c r="E101" s="18"/>
      <c r="F101" s="31"/>
      <c r="G101" s="355">
        <f>'931.111'!G63</f>
        <v>0</v>
      </c>
    </row>
    <row r="102" spans="1:7" ht="12.75">
      <c r="A102" s="16"/>
      <c r="B102" s="38">
        <v>6228</v>
      </c>
      <c r="C102" s="30" t="s">
        <v>110</v>
      </c>
      <c r="D102" s="18"/>
      <c r="E102" s="18"/>
      <c r="F102" s="31"/>
      <c r="G102" s="355">
        <f>'931.111'!G64</f>
        <v>0</v>
      </c>
    </row>
    <row r="103" spans="1:7" ht="4.5" customHeight="1">
      <c r="A103" s="16"/>
      <c r="B103" s="35"/>
      <c r="C103" s="36"/>
      <c r="D103" s="14"/>
      <c r="E103" s="14"/>
      <c r="F103" s="14"/>
      <c r="G103" s="63"/>
    </row>
    <row r="104" spans="1:7" ht="12.75">
      <c r="A104" s="16"/>
      <c r="B104" s="38">
        <v>623</v>
      </c>
      <c r="C104" s="30" t="s">
        <v>111</v>
      </c>
      <c r="D104" s="18"/>
      <c r="E104" s="18"/>
      <c r="F104" s="31"/>
      <c r="G104" s="355">
        <f>'931.111'!G66</f>
        <v>0</v>
      </c>
    </row>
    <row r="105" spans="1:7" ht="4.5" customHeight="1">
      <c r="A105" s="16"/>
      <c r="B105" s="35"/>
      <c r="C105" s="36"/>
      <c r="D105" s="14"/>
      <c r="E105" s="14"/>
      <c r="F105" s="14"/>
      <c r="G105" s="63"/>
    </row>
    <row r="106" spans="1:7" ht="12.75">
      <c r="A106" s="16"/>
      <c r="B106" s="38">
        <v>6251</v>
      </c>
      <c r="C106" s="30" t="s">
        <v>191</v>
      </c>
      <c r="D106" s="18"/>
      <c r="E106" s="18"/>
      <c r="F106" s="18"/>
      <c r="G106" s="355">
        <f>'931.12 hors 931.121.24'!G83</f>
        <v>0</v>
      </c>
    </row>
    <row r="107" spans="1:7" ht="12.75">
      <c r="A107" s="16"/>
      <c r="B107" s="38">
        <v>6255</v>
      </c>
      <c r="C107" s="30" t="s">
        <v>192</v>
      </c>
      <c r="D107" s="18"/>
      <c r="E107" s="18"/>
      <c r="F107" s="18"/>
      <c r="G107" s="355">
        <f>'931.12 hors 931.121.24'!G84</f>
        <v>0</v>
      </c>
    </row>
    <row r="108" spans="1:7" ht="12.75">
      <c r="A108" s="16"/>
      <c r="B108" s="38">
        <v>6256</v>
      </c>
      <c r="C108" s="30" t="s">
        <v>216</v>
      </c>
      <c r="D108" s="18"/>
      <c r="E108" s="18"/>
      <c r="F108" s="18"/>
      <c r="G108" s="355">
        <f>'931.12 hors 931.121.24'!G85</f>
        <v>0</v>
      </c>
    </row>
    <row r="109" spans="1:7" ht="12.75">
      <c r="A109" s="16"/>
      <c r="B109" s="38">
        <v>6257</v>
      </c>
      <c r="C109" s="30" t="s">
        <v>112</v>
      </c>
      <c r="D109" s="18"/>
      <c r="E109" s="18"/>
      <c r="F109" s="18"/>
      <c r="G109" s="355">
        <f>'931.111'!G68</f>
        <v>0</v>
      </c>
    </row>
    <row r="110" spans="1:7" ht="4.5" customHeight="1">
      <c r="A110" s="16"/>
      <c r="B110" s="35"/>
      <c r="C110" s="36"/>
      <c r="D110" s="14"/>
      <c r="E110" s="14"/>
      <c r="F110" s="14"/>
      <c r="G110" s="63"/>
    </row>
    <row r="111" spans="1:7" ht="12.75">
      <c r="A111" s="16"/>
      <c r="B111" s="38">
        <v>6261</v>
      </c>
      <c r="C111" s="30" t="s">
        <v>232</v>
      </c>
      <c r="D111" s="18"/>
      <c r="E111" s="18"/>
      <c r="F111" s="18"/>
      <c r="G111" s="355">
        <f>'931.14'!G63</f>
        <v>0</v>
      </c>
    </row>
    <row r="112" spans="1:7" ht="12.75">
      <c r="A112" s="16"/>
      <c r="B112" s="38">
        <v>6263</v>
      </c>
      <c r="C112" s="30" t="s">
        <v>186</v>
      </c>
      <c r="D112" s="18"/>
      <c r="E112" s="18"/>
      <c r="F112" s="18"/>
      <c r="G112" s="355">
        <f>'931.113'!G54</f>
        <v>0</v>
      </c>
    </row>
    <row r="113" spans="1:7" ht="12.75">
      <c r="A113" s="16"/>
      <c r="B113" s="38">
        <v>6265</v>
      </c>
      <c r="C113" s="30" t="s">
        <v>229</v>
      </c>
      <c r="D113" s="18"/>
      <c r="E113" s="18"/>
      <c r="F113" s="18"/>
      <c r="G113" s="355">
        <f>'931.14'!G64</f>
        <v>0</v>
      </c>
    </row>
    <row r="114" spans="1:7" ht="4.5" customHeight="1">
      <c r="A114" s="16"/>
      <c r="B114" s="35"/>
      <c r="C114" s="36"/>
      <c r="D114" s="14"/>
      <c r="E114" s="14"/>
      <c r="F114" s="14"/>
      <c r="G114" s="63"/>
    </row>
    <row r="115" spans="1:7" ht="12.75">
      <c r="A115" s="16"/>
      <c r="B115" s="38">
        <v>627</v>
      </c>
      <c r="C115" s="30" t="s">
        <v>166</v>
      </c>
      <c r="D115" s="18"/>
      <c r="E115" s="18"/>
      <c r="F115" s="18"/>
      <c r="G115" s="355">
        <f>'931.112'!G52</f>
        <v>0</v>
      </c>
    </row>
    <row r="116" spans="1:7" ht="4.5" customHeight="1">
      <c r="A116" s="16"/>
      <c r="B116" s="35"/>
      <c r="C116" s="36"/>
      <c r="D116" s="14"/>
      <c r="E116" s="14"/>
      <c r="F116" s="14"/>
      <c r="G116" s="63"/>
    </row>
    <row r="117" spans="1:7" ht="12.75">
      <c r="A117" s="16"/>
      <c r="B117" s="38">
        <v>6284</v>
      </c>
      <c r="C117" s="30" t="s">
        <v>246</v>
      </c>
      <c r="D117" s="18"/>
      <c r="E117" s="18"/>
      <c r="F117" s="18"/>
      <c r="G117" s="355">
        <f>'931.14'!G66</f>
        <v>0</v>
      </c>
    </row>
    <row r="118" spans="1:7" ht="12.75">
      <c r="A118" s="16"/>
      <c r="B118" s="38">
        <v>6285</v>
      </c>
      <c r="C118" s="30" t="s">
        <v>252</v>
      </c>
      <c r="D118" s="18"/>
      <c r="E118" s="18"/>
      <c r="F118" s="18"/>
      <c r="G118" s="355">
        <f>'931.12 hors 931.121.24'!G87+'931.13'!G60</f>
        <v>0</v>
      </c>
    </row>
    <row r="119" spans="1:7" ht="12.75">
      <c r="A119" s="16"/>
      <c r="B119" s="38">
        <v>6286</v>
      </c>
      <c r="C119" s="30" t="s">
        <v>113</v>
      </c>
      <c r="D119" s="18"/>
      <c r="E119" s="18"/>
      <c r="F119" s="18"/>
      <c r="G119" s="355">
        <f>'931.111'!G70+'931.112'!G54+'931.113'!G56+'931.12 hors 931.121.24'!G88+'931.13'!G61+'931.14'!G67</f>
        <v>0</v>
      </c>
    </row>
    <row r="120" spans="1:7" ht="12.75">
      <c r="A120" s="16"/>
      <c r="B120" s="38">
        <v>6288</v>
      </c>
      <c r="C120" s="30" t="s">
        <v>114</v>
      </c>
      <c r="D120" s="18"/>
      <c r="E120" s="18"/>
      <c r="F120" s="18"/>
      <c r="G120" s="355">
        <f>'931.111'!G71+'931.112'!G55+'931.113'!G57+'931.12 hors 931.121.24'!G89+'931.13'!G62+'931.14'!G68</f>
        <v>0</v>
      </c>
    </row>
    <row r="121" spans="1:7" ht="4.5" customHeight="1">
      <c r="A121" s="16"/>
      <c r="B121" s="35"/>
      <c r="C121" s="36"/>
      <c r="D121" s="14"/>
      <c r="E121" s="14"/>
      <c r="F121" s="14"/>
      <c r="G121" s="63"/>
    </row>
    <row r="122" spans="1:7" ht="12.75">
      <c r="A122" s="16"/>
      <c r="B122" s="38">
        <v>63511</v>
      </c>
      <c r="C122" s="30" t="s">
        <v>167</v>
      </c>
      <c r="D122" s="18"/>
      <c r="E122" s="18"/>
      <c r="F122" s="18"/>
      <c r="G122" s="355">
        <f>'931.112'!G57</f>
        <v>0</v>
      </c>
    </row>
    <row r="123" spans="1:7" ht="12.75">
      <c r="A123" s="16"/>
      <c r="B123" s="38">
        <v>63514</v>
      </c>
      <c r="C123" s="30" t="s">
        <v>168</v>
      </c>
      <c r="D123" s="18"/>
      <c r="E123" s="18"/>
      <c r="F123" s="18"/>
      <c r="G123" s="355">
        <f>'931.112'!G58</f>
        <v>0</v>
      </c>
    </row>
    <row r="124" spans="1:7" ht="12.75">
      <c r="A124" s="16"/>
      <c r="B124" s="38">
        <v>6353</v>
      </c>
      <c r="C124" s="30" t="s">
        <v>169</v>
      </c>
      <c r="D124" s="18"/>
      <c r="E124" s="18"/>
      <c r="F124" s="18"/>
      <c r="G124" s="355">
        <f>'931.112'!G59</f>
        <v>0</v>
      </c>
    </row>
    <row r="125" spans="1:7" ht="12.75">
      <c r="A125" s="16"/>
      <c r="B125" s="38">
        <v>6354</v>
      </c>
      <c r="C125" s="30" t="s">
        <v>170</v>
      </c>
      <c r="D125" s="18"/>
      <c r="E125" s="18"/>
      <c r="F125" s="18"/>
      <c r="G125" s="355">
        <f>'931.112'!G60</f>
        <v>0</v>
      </c>
    </row>
    <row r="126" spans="1:7" ht="12.75">
      <c r="A126" s="16"/>
      <c r="B126" s="38">
        <v>6358</v>
      </c>
      <c r="C126" s="30" t="s">
        <v>171</v>
      </c>
      <c r="D126" s="18"/>
      <c r="E126" s="18"/>
      <c r="F126" s="18"/>
      <c r="G126" s="355">
        <f>'931.112'!G61</f>
        <v>0</v>
      </c>
    </row>
    <row r="127" spans="1:7" ht="4.5" customHeight="1">
      <c r="A127" s="16"/>
      <c r="B127" s="35"/>
      <c r="C127" s="36"/>
      <c r="D127" s="14"/>
      <c r="E127" s="14"/>
      <c r="F127" s="14"/>
      <c r="G127" s="63"/>
    </row>
    <row r="128" spans="1:7" ht="12.75">
      <c r="A128" s="16"/>
      <c r="B128" s="38">
        <v>637</v>
      </c>
      <c r="C128" s="30" t="s">
        <v>172</v>
      </c>
      <c r="D128" s="18"/>
      <c r="E128" s="18"/>
      <c r="F128" s="18"/>
      <c r="G128" s="355">
        <f>'931.112'!G63</f>
        <v>0</v>
      </c>
    </row>
    <row r="129" spans="1:7" ht="4.5" customHeight="1">
      <c r="A129" s="16"/>
      <c r="B129" s="35"/>
      <c r="C129" s="36"/>
      <c r="D129" s="14"/>
      <c r="E129" s="14"/>
      <c r="F129" s="14"/>
      <c r="G129" s="63"/>
    </row>
    <row r="130" spans="1:7" ht="12.75">
      <c r="A130" s="16"/>
      <c r="B130" s="38">
        <v>651</v>
      </c>
      <c r="C130" s="306" t="s">
        <v>249</v>
      </c>
      <c r="D130" s="18"/>
      <c r="E130" s="18"/>
      <c r="F130" s="31"/>
      <c r="G130" s="355">
        <f>'931.14'!G70</f>
        <v>0</v>
      </c>
    </row>
    <row r="131" spans="1:7" ht="4.5" customHeight="1">
      <c r="A131" s="16"/>
      <c r="B131" s="35"/>
      <c r="C131" s="36"/>
      <c r="D131" s="14"/>
      <c r="E131" s="14"/>
      <c r="F131" s="14"/>
      <c r="G131" s="63"/>
    </row>
    <row r="132" spans="1:7" ht="12.75">
      <c r="A132" s="16"/>
      <c r="B132" s="38">
        <v>6523</v>
      </c>
      <c r="C132" s="30" t="s">
        <v>115</v>
      </c>
      <c r="D132" s="18"/>
      <c r="E132" s="18"/>
      <c r="F132" s="31"/>
      <c r="G132" s="355">
        <f>'931.111'!G73+'931.112'!G65+'931.113'!G59+'931.12 hors 931.121.24'!G91+'931.13'!G64+'931.14'!G72</f>
        <v>0</v>
      </c>
    </row>
    <row r="133" spans="1:7" ht="4.5" customHeight="1">
      <c r="A133" s="16"/>
      <c r="B133" s="35"/>
      <c r="C133" s="36"/>
      <c r="D133" s="14"/>
      <c r="E133" s="14"/>
      <c r="F133" s="14"/>
      <c r="G133" s="63"/>
    </row>
    <row r="134" spans="1:7" ht="12.75">
      <c r="A134" s="16"/>
      <c r="B134" s="38">
        <v>654</v>
      </c>
      <c r="C134" s="30" t="s">
        <v>173</v>
      </c>
      <c r="D134" s="18"/>
      <c r="E134" s="18"/>
      <c r="F134" s="18"/>
      <c r="G134" s="355">
        <f>'931.112'!G67</f>
        <v>0</v>
      </c>
    </row>
    <row r="135" spans="1:7" ht="4.5" customHeight="1">
      <c r="A135" s="16"/>
      <c r="B135" s="35"/>
      <c r="C135" s="36"/>
      <c r="D135" s="14"/>
      <c r="E135" s="14"/>
      <c r="F135" s="14"/>
      <c r="G135" s="63"/>
    </row>
    <row r="136" spans="1:7" ht="12.75">
      <c r="A136" s="16"/>
      <c r="B136" s="38">
        <v>657</v>
      </c>
      <c r="C136" s="30" t="s">
        <v>116</v>
      </c>
      <c r="D136" s="18"/>
      <c r="E136" s="18"/>
      <c r="F136" s="31"/>
      <c r="G136" s="355">
        <f>'931.111'!G75+'931.12 hors 931.121.24'!G93+'931.13'!G66</f>
        <v>0</v>
      </c>
    </row>
    <row r="137" spans="1:7" ht="4.5" customHeight="1">
      <c r="A137" s="16"/>
      <c r="B137" s="35"/>
      <c r="C137" s="36"/>
      <c r="D137" s="14"/>
      <c r="E137" s="14"/>
      <c r="F137" s="14"/>
      <c r="G137" s="63"/>
    </row>
    <row r="138" spans="1:7" ht="12.75">
      <c r="A138" s="16"/>
      <c r="B138" s="38">
        <v>6581</v>
      </c>
      <c r="C138" s="30" t="s">
        <v>254</v>
      </c>
      <c r="D138" s="18"/>
      <c r="E138" s="18"/>
      <c r="F138" s="31"/>
      <c r="G138" s="355">
        <f>'931.13'!G68</f>
        <v>0</v>
      </c>
    </row>
    <row r="139" spans="1:7" ht="12.75">
      <c r="A139" s="16"/>
      <c r="B139" s="38">
        <v>6582</v>
      </c>
      <c r="C139" s="30" t="s">
        <v>117</v>
      </c>
      <c r="D139" s="18"/>
      <c r="E139" s="18"/>
      <c r="F139" s="18"/>
      <c r="G139" s="355">
        <f>'931.111'!G77</f>
        <v>0</v>
      </c>
    </row>
    <row r="140" spans="1:7" ht="12.75">
      <c r="A140" s="16"/>
      <c r="B140" s="38">
        <v>6586</v>
      </c>
      <c r="C140" s="30" t="s">
        <v>118</v>
      </c>
      <c r="D140" s="18"/>
      <c r="E140" s="18"/>
      <c r="F140" s="18"/>
      <c r="G140" s="355">
        <f>'931.111'!G78</f>
        <v>0</v>
      </c>
    </row>
    <row r="141" spans="1:7" ht="12.75">
      <c r="A141" s="16"/>
      <c r="B141" s="38">
        <v>6587</v>
      </c>
      <c r="C141" s="30" t="s">
        <v>119</v>
      </c>
      <c r="D141" s="18"/>
      <c r="E141" s="18"/>
      <c r="F141" s="18"/>
      <c r="G141" s="355">
        <f>'931.111'!G79</f>
        <v>0</v>
      </c>
    </row>
    <row r="142" spans="1:7" ht="12.75">
      <c r="A142" s="16"/>
      <c r="B142" s="38">
        <v>6588</v>
      </c>
      <c r="C142" s="30" t="s">
        <v>120</v>
      </c>
      <c r="D142" s="18"/>
      <c r="E142" s="18"/>
      <c r="F142" s="18"/>
      <c r="G142" s="355">
        <f>'931.111'!G80</f>
        <v>0</v>
      </c>
    </row>
    <row r="143" spans="1:7" ht="9" customHeight="1">
      <c r="A143" s="16"/>
      <c r="B143" s="65"/>
      <c r="C143" s="21"/>
      <c r="D143" s="23"/>
      <c r="E143" s="23"/>
      <c r="F143" s="23"/>
      <c r="G143" s="66"/>
    </row>
    <row r="144" spans="1:7" ht="12.75">
      <c r="A144" s="16"/>
      <c r="B144" s="67"/>
      <c r="C144" s="68"/>
      <c r="D144" s="69"/>
      <c r="E144" s="69"/>
      <c r="F144" s="70" t="s">
        <v>121</v>
      </c>
      <c r="G144" s="71">
        <f>SUM(G49:G142)</f>
        <v>0</v>
      </c>
    </row>
    <row r="145" spans="1:7" ht="12.75">
      <c r="A145" s="16"/>
      <c r="B145" s="38"/>
      <c r="C145" s="30"/>
      <c r="D145" s="18"/>
      <c r="E145" s="18"/>
      <c r="F145" s="18"/>
      <c r="G145" s="72"/>
    </row>
    <row r="146" spans="1:7" ht="12.75">
      <c r="A146" s="21"/>
      <c r="B146" s="73" t="s">
        <v>122</v>
      </c>
      <c r="C146" s="74"/>
      <c r="D146" s="75"/>
      <c r="E146" s="75"/>
      <c r="F146" s="75"/>
      <c r="G146" s="76"/>
    </row>
    <row r="147" spans="1:7" ht="12.75">
      <c r="A147" s="21"/>
      <c r="B147" s="38">
        <v>6722</v>
      </c>
      <c r="C147" s="30" t="s">
        <v>426</v>
      </c>
      <c r="D147" s="18"/>
      <c r="E147" s="18"/>
      <c r="F147" s="31"/>
      <c r="G147" s="355">
        <f>'931.12 hors 931.121.24'!G98</f>
        <v>0</v>
      </c>
    </row>
    <row r="148" spans="1:7" ht="12.75">
      <c r="A148" s="16"/>
      <c r="B148" s="38">
        <v>6723</v>
      </c>
      <c r="C148" s="30" t="s">
        <v>174</v>
      </c>
      <c r="D148" s="18"/>
      <c r="E148" s="18"/>
      <c r="F148" s="18"/>
      <c r="G148" s="355">
        <f>'931.112'!G72</f>
        <v>0</v>
      </c>
    </row>
    <row r="149" spans="1:7" ht="12.75">
      <c r="A149" s="16"/>
      <c r="B149" s="38">
        <v>6728</v>
      </c>
      <c r="C149" s="30" t="s">
        <v>175</v>
      </c>
      <c r="D149" s="18"/>
      <c r="E149" s="18"/>
      <c r="F149" s="18"/>
      <c r="G149" s="355">
        <f>'931.112'!G73</f>
        <v>0</v>
      </c>
    </row>
    <row r="150" spans="1:7" ht="4.5" customHeight="1">
      <c r="A150" s="16"/>
      <c r="B150" s="35"/>
      <c r="C150" s="36"/>
      <c r="D150" s="14"/>
      <c r="E150" s="14"/>
      <c r="F150" s="14"/>
      <c r="G150" s="63"/>
    </row>
    <row r="151" spans="1:7" ht="12.75">
      <c r="A151" s="16"/>
      <c r="B151" s="38">
        <v>681113</v>
      </c>
      <c r="C151" s="30" t="s">
        <v>123</v>
      </c>
      <c r="D151" s="18"/>
      <c r="E151" s="18"/>
      <c r="F151" s="18"/>
      <c r="G151" s="355">
        <f>'931.111'!G85</f>
        <v>0</v>
      </c>
    </row>
    <row r="152" spans="1:7" ht="12.75">
      <c r="A152" s="21"/>
      <c r="B152" s="38">
        <v>681115</v>
      </c>
      <c r="C152" s="30" t="s">
        <v>248</v>
      </c>
      <c r="D152" s="18"/>
      <c r="E152" s="18"/>
      <c r="F152" s="31"/>
      <c r="G152" s="355">
        <f>'931.14'!G77</f>
        <v>0</v>
      </c>
    </row>
    <row r="153" spans="1:7" ht="12.75">
      <c r="A153" s="16"/>
      <c r="B153" s="38">
        <v>681118</v>
      </c>
      <c r="C153" s="30" t="s">
        <v>124</v>
      </c>
      <c r="D153" s="18"/>
      <c r="E153" s="18"/>
      <c r="F153" s="18"/>
      <c r="G153" s="355">
        <f>'931.111'!G86</f>
        <v>0</v>
      </c>
    </row>
    <row r="154" spans="1:7" ht="4.5" customHeight="1">
      <c r="A154" s="16"/>
      <c r="B154" s="35"/>
      <c r="C154" s="36"/>
      <c r="D154" s="14"/>
      <c r="E154" s="14"/>
      <c r="F154" s="14"/>
      <c r="G154" s="63"/>
    </row>
    <row r="155" spans="1:7" ht="12.75">
      <c r="A155" s="16"/>
      <c r="B155" s="38">
        <v>6811251</v>
      </c>
      <c r="C155" s="30" t="s">
        <v>264</v>
      </c>
      <c r="D155" s="18"/>
      <c r="E155" s="18"/>
      <c r="F155" s="31"/>
      <c r="G155" s="355">
        <f>'931.12 hors 931.121.24'!G100</f>
        <v>0</v>
      </c>
    </row>
    <row r="156" spans="1:7" ht="12.75">
      <c r="A156" s="16"/>
      <c r="B156" s="38">
        <v>6811252</v>
      </c>
      <c r="C156" s="30" t="s">
        <v>125</v>
      </c>
      <c r="D156" s="18"/>
      <c r="E156" s="18"/>
      <c r="F156" s="31"/>
      <c r="G156" s="355">
        <f>'931.111'!G88+'931.112'!G75+'931.113'!G64+'931.12 hors 931.121.24'!G101+'931.13'!G73+'931.14'!G79</f>
        <v>0</v>
      </c>
    </row>
    <row r="157" spans="1:7" ht="4.5" customHeight="1">
      <c r="A157" s="16"/>
      <c r="B157" s="35"/>
      <c r="C157" s="36"/>
      <c r="D157" s="14"/>
      <c r="E157" s="14"/>
      <c r="F157" s="14"/>
      <c r="G157" s="63"/>
    </row>
    <row r="158" spans="1:7" ht="12.75">
      <c r="A158" s="16"/>
      <c r="B158" s="38">
        <v>6811283</v>
      </c>
      <c r="C158" s="30" t="s">
        <v>441</v>
      </c>
      <c r="D158" s="18"/>
      <c r="E158" s="18"/>
      <c r="F158" s="31"/>
      <c r="G158" s="355">
        <f>'931.113'!G66+'931.14'!G81</f>
        <v>0</v>
      </c>
    </row>
    <row r="159" spans="1:7" ht="12.75">
      <c r="A159" s="16"/>
      <c r="B159" s="38">
        <v>6811288</v>
      </c>
      <c r="C159" s="30" t="s">
        <v>126</v>
      </c>
      <c r="D159" s="18"/>
      <c r="E159" s="18"/>
      <c r="F159" s="18"/>
      <c r="G159" s="355">
        <f>'931.111'!G90+'931.112'!G77+'931.113'!G67+'931.12 hors 931.121.24'!G103+'931.13'!G75+'931.14'!G82</f>
        <v>0</v>
      </c>
    </row>
    <row r="160" spans="1:7" ht="4.5" customHeight="1">
      <c r="A160" s="16"/>
      <c r="B160" s="35"/>
      <c r="C160" s="36"/>
      <c r="D160" s="14"/>
      <c r="E160" s="14"/>
      <c r="F160" s="14"/>
      <c r="G160" s="63"/>
    </row>
    <row r="161" spans="1:7" ht="12.75">
      <c r="A161" s="16"/>
      <c r="B161" s="38">
        <v>6812</v>
      </c>
      <c r="C161" s="30" t="s">
        <v>176</v>
      </c>
      <c r="D161" s="18"/>
      <c r="E161" s="18"/>
      <c r="F161" s="18"/>
      <c r="G161" s="355">
        <f>'931.112'!G79</f>
        <v>0</v>
      </c>
    </row>
    <row r="162" spans="1:7" ht="9" customHeight="1">
      <c r="A162" s="92"/>
      <c r="B162" s="65"/>
      <c r="C162" s="21"/>
      <c r="D162" s="23"/>
      <c r="E162" s="23"/>
      <c r="F162" s="23"/>
      <c r="G162" s="66"/>
    </row>
    <row r="163" spans="1:7" ht="12.75">
      <c r="A163" s="92"/>
      <c r="B163" s="77"/>
      <c r="C163" s="78"/>
      <c r="D163" s="79"/>
      <c r="E163" s="79"/>
      <c r="F163" s="80" t="s">
        <v>127</v>
      </c>
      <c r="G163" s="81">
        <f>SUM(G147:G161)</f>
        <v>0</v>
      </c>
    </row>
    <row r="164" spans="1:7" ht="13.5" thickBot="1">
      <c r="A164" s="92"/>
      <c r="B164" s="82"/>
      <c r="C164" s="34"/>
      <c r="D164" s="83"/>
      <c r="E164" s="18"/>
      <c r="F164" s="18"/>
      <c r="G164" s="72"/>
    </row>
    <row r="165" spans="1:7" ht="16.5" thickBot="1" thickTop="1">
      <c r="A165" s="92"/>
      <c r="B165" s="431" t="s">
        <v>128</v>
      </c>
      <c r="C165" s="432"/>
      <c r="D165" s="432"/>
      <c r="E165" s="432"/>
      <c r="F165" s="433"/>
      <c r="G165" s="84">
        <f>G21+G46+G144+G163</f>
        <v>0</v>
      </c>
    </row>
    <row r="166" spans="1:7" ht="13.5" thickTop="1">
      <c r="A166" s="21"/>
      <c r="B166" s="85"/>
      <c r="C166" s="85"/>
      <c r="D166" s="85"/>
      <c r="E166" s="85"/>
      <c r="F166" s="85"/>
      <c r="G166" s="85"/>
    </row>
    <row r="167" spans="1:7" ht="12.75">
      <c r="A167" s="16"/>
      <c r="B167" s="86"/>
      <c r="C167" s="86"/>
      <c r="D167" s="86"/>
      <c r="E167" s="86"/>
      <c r="F167" s="86"/>
      <c r="G167" s="86"/>
    </row>
    <row r="168" spans="1:7" ht="12.75">
      <c r="A168" s="20"/>
      <c r="B168" s="20"/>
      <c r="C168" s="20"/>
      <c r="D168" s="20"/>
      <c r="E168" s="20"/>
      <c r="F168" s="20"/>
      <c r="G168" s="20"/>
    </row>
    <row r="169" spans="1:7" ht="12.75">
      <c r="A169" s="16"/>
      <c r="B169" s="85"/>
      <c r="C169" s="85"/>
      <c r="D169" s="85"/>
      <c r="E169" s="85"/>
      <c r="F169" s="85"/>
      <c r="G169" s="85"/>
    </row>
    <row r="170" spans="1:7" ht="12.75">
      <c r="A170" s="40"/>
      <c r="B170" s="13" t="s">
        <v>437</v>
      </c>
      <c r="C170" s="87"/>
      <c r="D170" s="88"/>
      <c r="E170" s="89"/>
      <c r="F170" s="89"/>
      <c r="G170" s="85"/>
    </row>
    <row r="171" spans="1:7" ht="3.75" customHeight="1">
      <c r="A171" s="16"/>
      <c r="B171" s="90"/>
      <c r="C171" s="91"/>
      <c r="D171" s="85"/>
      <c r="E171" s="89"/>
      <c r="F171" s="89"/>
      <c r="G171" s="85"/>
    </row>
    <row r="172" spans="1:7" ht="15.75" thickBot="1">
      <c r="A172" s="21"/>
      <c r="B172" s="414" t="s">
        <v>130</v>
      </c>
      <c r="C172" s="415"/>
      <c r="D172" s="415"/>
      <c r="E172" s="415"/>
      <c r="F172" s="415"/>
      <c r="G172" s="416"/>
    </row>
    <row r="173" spans="1:7" ht="3.75" customHeight="1" thickBot="1">
      <c r="A173" s="21"/>
      <c r="B173" s="18"/>
      <c r="C173" s="18"/>
      <c r="D173" s="18"/>
      <c r="E173" s="18"/>
      <c r="F173" s="18"/>
      <c r="G173" s="18"/>
    </row>
    <row r="174" spans="1:7" ht="13.5" thickTop="1">
      <c r="A174" s="105"/>
      <c r="B174" s="417" t="s">
        <v>131</v>
      </c>
      <c r="C174" s="418"/>
      <c r="D174" s="418"/>
      <c r="E174" s="418"/>
      <c r="F174" s="419"/>
      <c r="G174" s="423" t="s">
        <v>69</v>
      </c>
    </row>
    <row r="175" spans="1:7" ht="12.75">
      <c r="A175" s="21"/>
      <c r="B175" s="420"/>
      <c r="C175" s="421"/>
      <c r="D175" s="421"/>
      <c r="E175" s="421"/>
      <c r="F175" s="422"/>
      <c r="G175" s="424"/>
    </row>
    <row r="176" spans="1:7" ht="12.75">
      <c r="A176" s="21"/>
      <c r="B176" s="93"/>
      <c r="C176" s="94"/>
      <c r="D176" s="94"/>
      <c r="E176" s="94"/>
      <c r="F176" s="94"/>
      <c r="G176" s="95"/>
    </row>
    <row r="177" spans="1:7" ht="12.75">
      <c r="A177" s="16"/>
      <c r="B177" s="96" t="s">
        <v>132</v>
      </c>
      <c r="C177" s="97"/>
      <c r="D177" s="97"/>
      <c r="E177" s="97"/>
      <c r="F177" s="97"/>
      <c r="G177" s="98"/>
    </row>
    <row r="178" spans="1:7" ht="12.75">
      <c r="A178" s="21"/>
      <c r="B178" s="38">
        <v>609</v>
      </c>
      <c r="C178" s="58" t="s">
        <v>133</v>
      </c>
      <c r="D178" s="18"/>
      <c r="E178" s="18"/>
      <c r="F178" s="31"/>
      <c r="G178" s="357">
        <f>'931.111'!G108+'931.112'!G96+'931.113'!G85+'931.12 hors 931.121.24'!G119+'931.13'!G93+'931.14'!G99</f>
        <v>0</v>
      </c>
    </row>
    <row r="179" spans="1:7" ht="12.75">
      <c r="A179" s="16"/>
      <c r="B179" s="38">
        <v>619</v>
      </c>
      <c r="C179" s="58" t="s">
        <v>134</v>
      </c>
      <c r="D179" s="18"/>
      <c r="E179" s="18"/>
      <c r="F179" s="31"/>
      <c r="G179" s="357">
        <f>'931.111'!G109+'931.112'!G97+'931.113'!G86+'931.12 hors 931.121.24'!G120+'931.13'!G94+'931.14'!G100</f>
        <v>0</v>
      </c>
    </row>
    <row r="180" spans="1:7" ht="12.75">
      <c r="A180" s="16"/>
      <c r="B180" s="38">
        <v>629</v>
      </c>
      <c r="C180" s="58" t="s">
        <v>135</v>
      </c>
      <c r="D180" s="18"/>
      <c r="E180" s="18"/>
      <c r="F180" s="31"/>
      <c r="G180" s="357">
        <f>'931.111'!G110+'931.112'!G98+'931.113'!G87+'931.12 hors 931.121.24'!G121+'931.13'!G95+'931.14'!G101</f>
        <v>0</v>
      </c>
    </row>
    <row r="181" spans="1:7" ht="4.5" customHeight="1">
      <c r="A181" s="16"/>
      <c r="B181" s="35"/>
      <c r="C181" s="100"/>
      <c r="D181" s="14"/>
      <c r="E181" s="14"/>
      <c r="F181" s="14"/>
      <c r="G181" s="101"/>
    </row>
    <row r="182" spans="1:7" ht="12.75">
      <c r="A182" s="16"/>
      <c r="B182" s="38">
        <v>6319</v>
      </c>
      <c r="C182" s="58" t="s">
        <v>136</v>
      </c>
      <c r="D182" s="18"/>
      <c r="E182" s="18"/>
      <c r="F182" s="31"/>
      <c r="G182" s="357">
        <f>'931.111'!G112+'931.112'!G100+'931.113'!G89+'931.12 hors 931.121.24'!G123+'931.13'!G97+'931.14'!G103</f>
        <v>0</v>
      </c>
    </row>
    <row r="183" spans="1:7" ht="12.75">
      <c r="A183" s="16"/>
      <c r="B183" s="38">
        <v>6339</v>
      </c>
      <c r="C183" s="58" t="s">
        <v>137</v>
      </c>
      <c r="D183" s="18"/>
      <c r="E183" s="18"/>
      <c r="F183" s="31"/>
      <c r="G183" s="357">
        <f>'931.111'!G113+'931.112'!G101+'931.113'!G90+'931.12 hors 931.121.24'!G124+'931.13'!G98+'931.14'!G104</f>
        <v>0</v>
      </c>
    </row>
    <row r="184" spans="1:7" ht="12.75">
      <c r="A184" s="16"/>
      <c r="B184" s="38">
        <v>6419</v>
      </c>
      <c r="C184" s="58" t="s">
        <v>138</v>
      </c>
      <c r="D184" s="18"/>
      <c r="E184" s="18"/>
      <c r="F184" s="31"/>
      <c r="G184" s="357">
        <f>'931.111'!G114+'931.112'!G102+'931.113'!G91+'931.12 hors 931.121.24'!G125+'931.13'!G99+'931.14'!G105</f>
        <v>0</v>
      </c>
    </row>
    <row r="185" spans="1:7" ht="12.75">
      <c r="A185" s="16"/>
      <c r="B185" s="38">
        <v>6429</v>
      </c>
      <c r="C185" s="58" t="s">
        <v>139</v>
      </c>
      <c r="D185" s="18"/>
      <c r="E185" s="18"/>
      <c r="F185" s="31"/>
      <c r="G185" s="357">
        <f>'931.111'!G115+'931.12 hors 931.121.24'!G126+'931.13'!G100+'931.14'!G106</f>
        <v>0</v>
      </c>
    </row>
    <row r="186" spans="1:7" ht="12.75">
      <c r="A186" s="16"/>
      <c r="B186" s="38">
        <v>64519</v>
      </c>
      <c r="C186" s="58" t="s">
        <v>140</v>
      </c>
      <c r="D186" s="18"/>
      <c r="E186" s="18"/>
      <c r="F186" s="31"/>
      <c r="G186" s="357">
        <f>'931.111'!G116+'931.112'!G103+'931.113'!G92+'931.12 hors 931.121.24'!G127+'931.13'!G101+'931.14'!G107</f>
        <v>0</v>
      </c>
    </row>
    <row r="187" spans="1:7" ht="12.75">
      <c r="A187" s="16"/>
      <c r="B187" s="38">
        <v>64529</v>
      </c>
      <c r="C187" s="58" t="s">
        <v>141</v>
      </c>
      <c r="D187" s="18"/>
      <c r="E187" s="18"/>
      <c r="F187" s="31"/>
      <c r="G187" s="357">
        <f>'931.111'!G117+'931.12 hors 931.121.24'!G128+'931.13'!G102+'931.14'!G108</f>
        <v>0</v>
      </c>
    </row>
    <row r="188" spans="1:7" ht="12.75">
      <c r="A188" s="16"/>
      <c r="B188" s="38">
        <v>64719</v>
      </c>
      <c r="C188" s="58" t="s">
        <v>142</v>
      </c>
      <c r="D188" s="18"/>
      <c r="E188" s="18"/>
      <c r="F188" s="31"/>
      <c r="G188" s="357">
        <f>'931.111'!G118+'931.112'!G104+'931.113'!G93+'931.12 hors 931.121.24'!G129+'931.13'!G103+'931.14'!G109</f>
        <v>0</v>
      </c>
    </row>
    <row r="189" spans="1:7" ht="12.75">
      <c r="A189" s="16"/>
      <c r="B189" s="38">
        <v>64729</v>
      </c>
      <c r="C189" s="58" t="s">
        <v>143</v>
      </c>
      <c r="D189" s="18"/>
      <c r="E189" s="18"/>
      <c r="F189" s="31"/>
      <c r="G189" s="357">
        <f>'931.111'!G119+'931.12 hors 931.121.24'!G130+'931.13'!G104+'931.14'!G110</f>
        <v>0</v>
      </c>
    </row>
    <row r="190" spans="1:7" ht="12.75">
      <c r="A190" s="16"/>
      <c r="B190" s="38">
        <v>6489</v>
      </c>
      <c r="C190" s="58" t="s">
        <v>144</v>
      </c>
      <c r="D190" s="18"/>
      <c r="E190" s="18"/>
      <c r="F190" s="31"/>
      <c r="G190" s="357">
        <f>'931.111'!G120+'931.112'!G105+'931.113'!G94+'931.12 hors 931.121.24'!G131+'931.13'!G105+'931.14'!G111</f>
        <v>0</v>
      </c>
    </row>
    <row r="191" spans="1:7" ht="4.5" customHeight="1">
      <c r="A191" s="16"/>
      <c r="B191" s="35"/>
      <c r="C191" s="100"/>
      <c r="D191" s="14"/>
      <c r="E191" s="14"/>
      <c r="F191" s="14"/>
      <c r="G191" s="101"/>
    </row>
    <row r="192" spans="1:7" ht="12.75">
      <c r="A192" s="16"/>
      <c r="B192" s="38">
        <v>7084</v>
      </c>
      <c r="C192" s="58" t="s">
        <v>265</v>
      </c>
      <c r="D192" s="18"/>
      <c r="E192" s="18"/>
      <c r="F192" s="31"/>
      <c r="G192" s="358">
        <f>'931.12 hors 931.121.24'!G133</f>
        <v>0</v>
      </c>
    </row>
    <row r="193" spans="1:7" ht="12.75">
      <c r="A193" s="16"/>
      <c r="B193" s="38">
        <v>7474</v>
      </c>
      <c r="C193" s="58" t="s">
        <v>145</v>
      </c>
      <c r="D193" s="18"/>
      <c r="E193" s="18"/>
      <c r="F193" s="31"/>
      <c r="G193" s="357">
        <f>'931.111'!G122+'931.112'!G107+'931.113'!G96+'931.12 hors 931.121.24'!G134+'931.13'!G107+'931.14'!G113</f>
        <v>0</v>
      </c>
    </row>
    <row r="194" spans="1:7" ht="12.75">
      <c r="A194" s="16"/>
      <c r="B194" s="38">
        <v>7476</v>
      </c>
      <c r="C194" s="58" t="s">
        <v>146</v>
      </c>
      <c r="D194" s="18"/>
      <c r="E194" s="18"/>
      <c r="F194" s="31"/>
      <c r="G194" s="357">
        <f>'931.111'!G123+'931.112'!G108+'931.113'!G97+'931.12 hors 931.121.24'!G135+'931.13'!G108+'931.14'!G114</f>
        <v>0</v>
      </c>
    </row>
    <row r="195" spans="1:7" ht="12.75">
      <c r="A195" s="16"/>
      <c r="B195" s="38">
        <v>7484</v>
      </c>
      <c r="C195" s="58" t="s">
        <v>147</v>
      </c>
      <c r="D195" s="18"/>
      <c r="E195" s="18"/>
      <c r="F195" s="31"/>
      <c r="G195" s="357">
        <f>'931.111'!G124+'931.112'!G109+'931.113'!G98+'931.12 hors 931.121.24'!G136+'931.13'!G109+'931.14'!G115</f>
        <v>0</v>
      </c>
    </row>
    <row r="196" spans="1:7" ht="12.75">
      <c r="A196" s="16"/>
      <c r="B196" s="38">
        <v>7541</v>
      </c>
      <c r="C196" s="58" t="s">
        <v>148</v>
      </c>
      <c r="D196" s="18"/>
      <c r="E196" s="18"/>
      <c r="F196" s="31"/>
      <c r="G196" s="357">
        <f>'931.111'!G125+'931.112'!G110+'931.113'!G99+'931.12 hors 931.121.24'!G137+'931.13'!G110+'931.14'!G116</f>
        <v>0</v>
      </c>
    </row>
    <row r="197" spans="1:7" ht="12.75">
      <c r="A197" s="16"/>
      <c r="B197" s="38">
        <v>7548</v>
      </c>
      <c r="C197" s="58" t="s">
        <v>149</v>
      </c>
      <c r="D197" s="18"/>
      <c r="E197" s="18"/>
      <c r="F197" s="31"/>
      <c r="G197" s="357">
        <f>'931.111'!G126+'931.112'!G111+'931.113'!G100+'931.12 hors 931.121.24'!G138+'931.13'!G111+'931.14'!G117</f>
        <v>0</v>
      </c>
    </row>
    <row r="198" spans="1:7" ht="12.75">
      <c r="A198" s="16"/>
      <c r="B198" s="38">
        <v>758</v>
      </c>
      <c r="C198" s="58" t="s">
        <v>150</v>
      </c>
      <c r="D198" s="18"/>
      <c r="E198" s="18"/>
      <c r="F198" s="31"/>
      <c r="G198" s="357">
        <f>'931.111'!G127+'931.112'!G112+'931.113'!G101+'931.12 hors 931.121.24'!G139+'931.13'!G112+'931.14'!G118</f>
        <v>0</v>
      </c>
    </row>
    <row r="199" spans="1:7" ht="12.75">
      <c r="A199" s="16"/>
      <c r="B199" s="38">
        <v>772</v>
      </c>
      <c r="C199" s="58" t="s">
        <v>151</v>
      </c>
      <c r="D199" s="18"/>
      <c r="E199" s="18"/>
      <c r="F199" s="31"/>
      <c r="G199" s="357">
        <f>'931.111'!G128+'931.112'!G113+'931.113'!G102+'931.12 hors 931.121.24'!G140+'931.13'!G113+'931.14'!G119</f>
        <v>0</v>
      </c>
    </row>
    <row r="200" spans="1:7" ht="9" customHeight="1">
      <c r="A200" s="16"/>
      <c r="B200" s="65"/>
      <c r="C200" s="106"/>
      <c r="D200" s="23"/>
      <c r="E200" s="23"/>
      <c r="F200" s="23"/>
      <c r="G200" s="107"/>
    </row>
    <row r="201" spans="1:7" ht="12.75">
      <c r="A201" s="21"/>
      <c r="B201" s="108"/>
      <c r="C201" s="109"/>
      <c r="D201" s="110"/>
      <c r="E201" s="110"/>
      <c r="F201" s="111" t="s">
        <v>152</v>
      </c>
      <c r="G201" s="112">
        <f>SUM(G178:G199)</f>
        <v>0</v>
      </c>
    </row>
    <row r="202" spans="1:7" ht="12.75">
      <c r="A202" s="16"/>
      <c r="B202" s="38"/>
      <c r="C202" s="58"/>
      <c r="D202" s="18"/>
      <c r="E202" s="18"/>
      <c r="F202" s="18"/>
      <c r="G202" s="113"/>
    </row>
    <row r="203" spans="1:7" ht="12.75">
      <c r="A203" s="21"/>
      <c r="B203" s="114" t="s">
        <v>153</v>
      </c>
      <c r="C203" s="115"/>
      <c r="D203" s="115"/>
      <c r="E203" s="115"/>
      <c r="F203" s="115"/>
      <c r="G203" s="116"/>
    </row>
    <row r="204" spans="1:7" ht="12.75">
      <c r="A204" s="21"/>
      <c r="B204" s="117" t="s">
        <v>198</v>
      </c>
      <c r="C204" s="30" t="s">
        <v>285</v>
      </c>
      <c r="D204" s="18"/>
      <c r="E204" s="118"/>
      <c r="F204" s="18"/>
      <c r="G204" s="358">
        <f>'931.12 hors 931.121.24'!G145</f>
        <v>0</v>
      </c>
    </row>
    <row r="205" spans="1:7" ht="9" customHeight="1">
      <c r="A205" s="16"/>
      <c r="B205" s="120"/>
      <c r="C205" s="21"/>
      <c r="D205" s="23"/>
      <c r="E205" s="121"/>
      <c r="F205" s="23"/>
      <c r="G205" s="122"/>
    </row>
    <row r="206" spans="1:7" ht="12.75">
      <c r="A206" s="21"/>
      <c r="B206" s="123"/>
      <c r="C206" s="124"/>
      <c r="D206" s="125"/>
      <c r="E206" s="125"/>
      <c r="F206" s="126" t="s">
        <v>293</v>
      </c>
      <c r="G206" s="302">
        <f>G204</f>
        <v>0</v>
      </c>
    </row>
    <row r="207" spans="1:7" ht="13.5" thickBot="1">
      <c r="A207" s="21"/>
      <c r="B207" s="128" t="s">
        <v>156</v>
      </c>
      <c r="C207" s="129"/>
      <c r="D207" s="129"/>
      <c r="E207" s="129"/>
      <c r="F207" s="129"/>
      <c r="G207" s="130"/>
    </row>
    <row r="208" spans="1:7" ht="13.5" thickTop="1">
      <c r="A208" s="21"/>
      <c r="B208" s="131"/>
      <c r="C208" s="18"/>
      <c r="D208" s="18"/>
      <c r="E208" s="18"/>
      <c r="F208" s="18"/>
      <c r="G208" s="132"/>
    </row>
    <row r="209" spans="1:7" ht="13.5" thickBot="1">
      <c r="A209" s="21"/>
      <c r="B209" s="131"/>
      <c r="C209" s="18"/>
      <c r="D209" s="18"/>
      <c r="E209" s="18"/>
      <c r="F209" s="18"/>
      <c r="G209" s="133"/>
    </row>
    <row r="210" spans="1:7" ht="15" thickBot="1">
      <c r="A210" s="21"/>
      <c r="B210" s="131"/>
      <c r="C210" s="18"/>
      <c r="D210" s="134" t="s">
        <v>157</v>
      </c>
      <c r="E210" s="18"/>
      <c r="F210" s="18"/>
      <c r="G210" s="135">
        <f>G165-G201+G206</f>
        <v>0</v>
      </c>
    </row>
    <row r="211" spans="1:7" ht="12.75">
      <c r="A211" s="21"/>
      <c r="B211" s="131"/>
      <c r="C211" s="18"/>
      <c r="D211" s="136"/>
      <c r="E211" s="18"/>
      <c r="F211" s="18"/>
      <c r="G211" s="137"/>
    </row>
    <row r="212" spans="1:7" ht="12.75">
      <c r="A212" s="21"/>
      <c r="B212" s="131"/>
      <c r="C212" s="18"/>
      <c r="D212" s="136"/>
      <c r="E212" s="18"/>
      <c r="F212" s="118"/>
      <c r="G212" s="137"/>
    </row>
    <row r="213" spans="1:7" ht="13.5" thickBot="1">
      <c r="A213" s="21"/>
      <c r="B213" s="131"/>
      <c r="C213" s="18"/>
      <c r="D213" s="136"/>
      <c r="E213" s="18"/>
      <c r="F213" s="118"/>
      <c r="G213" s="307"/>
    </row>
    <row r="214" spans="1:7" ht="15" thickBot="1">
      <c r="A214" s="105"/>
      <c r="B214" s="131"/>
      <c r="C214" s="18"/>
      <c r="D214" s="134" t="s">
        <v>160</v>
      </c>
      <c r="E214" s="18"/>
      <c r="F214" s="304"/>
      <c r="G214" s="359">
        <f>'931.111'!G143</f>
        <v>0</v>
      </c>
    </row>
    <row r="215" spans="1:7" ht="13.5" thickBot="1">
      <c r="A215" s="21"/>
      <c r="B215" s="131"/>
      <c r="C215" s="18"/>
      <c r="D215" s="136"/>
      <c r="E215" s="18"/>
      <c r="F215" s="23"/>
      <c r="G215" s="140"/>
    </row>
    <row r="216" spans="1:7" ht="15.75" thickBot="1">
      <c r="A216" s="21"/>
      <c r="B216" s="131"/>
      <c r="C216" s="18"/>
      <c r="D216" s="141" t="s">
        <v>161</v>
      </c>
      <c r="E216" s="18"/>
      <c r="F216" s="305"/>
      <c r="G216" s="303">
        <f>IF(G214=0,0,G210/G214)</f>
        <v>0</v>
      </c>
    </row>
    <row r="217" spans="1:7" ht="15">
      <c r="A217" s="21"/>
      <c r="B217" s="131"/>
      <c r="C217" s="18"/>
      <c r="D217" s="136"/>
      <c r="E217" s="18"/>
      <c r="F217" s="18"/>
      <c r="G217" s="144"/>
    </row>
    <row r="218" spans="1:7" ht="13.5" thickBot="1">
      <c r="A218" s="21"/>
      <c r="B218" s="128"/>
      <c r="C218" s="129"/>
      <c r="D218" s="145"/>
      <c r="E218" s="129"/>
      <c r="F218" s="129"/>
      <c r="G218" s="146"/>
    </row>
    <row r="219" spans="1:7" ht="13.5" thickTop="1">
      <c r="A219" s="163"/>
      <c r="B219" s="148"/>
      <c r="C219" s="149"/>
      <c r="D219" s="149"/>
      <c r="E219" s="149"/>
      <c r="F219" s="149"/>
      <c r="G219" s="150"/>
    </row>
    <row r="220" spans="1:7" ht="12.75">
      <c r="A220" s="166"/>
      <c r="B220" s="148"/>
      <c r="C220" s="151" t="s">
        <v>162</v>
      </c>
      <c r="D220" s="149"/>
      <c r="E220" s="149"/>
      <c r="F220" s="149"/>
      <c r="G220" s="152"/>
    </row>
    <row r="221" spans="1:7" ht="12.75">
      <c r="A221" s="166"/>
      <c r="B221" s="153"/>
      <c r="C221" s="154"/>
      <c r="D221" s="154"/>
      <c r="E221" s="154"/>
      <c r="F221" s="154"/>
      <c r="G221" s="155"/>
    </row>
    <row r="222" spans="1:7" ht="12.75">
      <c r="A222" s="166"/>
      <c r="B222" s="156"/>
      <c r="C222" s="157"/>
      <c r="D222" s="157"/>
      <c r="E222" s="157"/>
      <c r="F222" s="157"/>
      <c r="G222" s="158"/>
    </row>
    <row r="223" spans="1:7" ht="12.75">
      <c r="A223" s="166"/>
      <c r="B223" s="156"/>
      <c r="C223" s="157"/>
      <c r="D223" s="157"/>
      <c r="E223" s="157"/>
      <c r="F223" s="157"/>
      <c r="G223" s="158"/>
    </row>
    <row r="224" spans="1:7" ht="12.75">
      <c r="A224" s="166"/>
      <c r="B224" s="156"/>
      <c r="C224" s="157"/>
      <c r="D224" s="157"/>
      <c r="E224" s="157"/>
      <c r="F224" s="157"/>
      <c r="G224" s="158"/>
    </row>
    <row r="225" spans="1:7" ht="12.75">
      <c r="A225" s="166"/>
      <c r="B225" s="156"/>
      <c r="C225" s="157"/>
      <c r="D225" s="157"/>
      <c r="E225" s="157"/>
      <c r="F225" s="157"/>
      <c r="G225" s="158"/>
    </row>
    <row r="226" spans="1:7" ht="13.5" thickBot="1">
      <c r="A226" s="166"/>
      <c r="B226" s="160"/>
      <c r="C226" s="161"/>
      <c r="D226" s="161"/>
      <c r="E226" s="161"/>
      <c r="F226" s="161"/>
      <c r="G226" s="162"/>
    </row>
    <row r="227" spans="1:7" ht="13.5" thickTop="1">
      <c r="A227" s="166"/>
      <c r="B227" s="164"/>
      <c r="C227" s="164"/>
      <c r="D227" s="164"/>
      <c r="E227" s="164"/>
      <c r="F227" s="164"/>
      <c r="G227" s="164"/>
    </row>
  </sheetData>
  <sheetProtection password="DDAC" sheet="1" objects="1" scenarios="1"/>
  <mergeCells count="8">
    <mergeCell ref="F1:G1"/>
    <mergeCell ref="B172:G172"/>
    <mergeCell ref="B174:F175"/>
    <mergeCell ref="G174:G175"/>
    <mergeCell ref="B3:G3"/>
    <mergeCell ref="B5:F6"/>
    <mergeCell ref="G5:G6"/>
    <mergeCell ref="B165:F165"/>
  </mergeCells>
  <printOptions/>
  <pageMargins left="0.3937007874015748" right="0.3937007874015748" top="0.3937007874015748" bottom="0.5905511811023623" header="0.1968503937007874" footer="0.1968503937007874"/>
  <pageSetup fitToHeight="3" fitToWidth="1" horizontalDpi="600" verticalDpi="600" orientation="portrait" paperSize="9" scale="89" r:id="rId1"/>
  <headerFooter alignWithMargins="0">
    <oddFooter>&amp;C&amp;"Times New Roman,Normal"&amp;9BASE d'ANGERS
Financiers&amp;R&amp;"Times New Roman,Normal"&amp;8Février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9"/>
  <sheetViews>
    <sheetView showGridLines="0" workbookViewId="0" topLeftCell="A1">
      <pane ySplit="6" topLeftCell="BM79" activePane="bottomLeft" state="frozen"/>
      <selection pane="topLeft" activeCell="A7" sqref="A7"/>
      <selection pane="bottomLeft" activeCell="I104" sqref="I104"/>
    </sheetView>
  </sheetViews>
  <sheetFormatPr defaultColWidth="11.421875" defaultRowHeight="12.75"/>
  <cols>
    <col min="1" max="1" width="2.7109375" style="147" customWidth="1"/>
    <col min="2" max="2" width="7.7109375" style="165" customWidth="1"/>
    <col min="3" max="5" width="15.7109375" style="165" customWidth="1"/>
    <col min="6" max="6" width="23.7109375" style="165" customWidth="1"/>
    <col min="7" max="7" width="19.00390625" style="165" bestFit="1" customWidth="1"/>
    <col min="8" max="8" width="2.7109375" style="0" customWidth="1"/>
    <col min="10" max="11" width="11.7109375" style="0" customWidth="1"/>
  </cols>
  <sheetData>
    <row r="1" spans="1:7" ht="12.75">
      <c r="A1" s="12"/>
      <c r="B1" s="13" t="s">
        <v>406</v>
      </c>
      <c r="C1" s="13" t="s">
        <v>407</v>
      </c>
      <c r="D1" s="23"/>
      <c r="E1" s="15" t="s">
        <v>66</v>
      </c>
      <c r="F1" s="412">
        <f>+0!D9</f>
        <v>0</v>
      </c>
      <c r="G1" s="413"/>
    </row>
    <row r="2" spans="1:7" ht="9" customHeight="1" thickBot="1">
      <c r="A2" s="16"/>
      <c r="B2" s="17">
        <f>SUBSTITUTE(B1,".","")*1</f>
        <v>93115</v>
      </c>
      <c r="C2" s="18"/>
      <c r="D2" s="18"/>
      <c r="E2" s="19"/>
      <c r="F2" s="19"/>
      <c r="G2" s="18"/>
    </row>
    <row r="3" spans="1:11" ht="15.75" thickBot="1">
      <c r="A3" s="16"/>
      <c r="B3" s="414" t="s">
        <v>67</v>
      </c>
      <c r="C3" s="415"/>
      <c r="D3" s="415"/>
      <c r="E3" s="415"/>
      <c r="F3" s="415"/>
      <c r="G3" s="416"/>
      <c r="J3" s="425" t="s">
        <v>440</v>
      </c>
      <c r="K3" s="426"/>
    </row>
    <row r="4" spans="1:11" ht="3.75" customHeight="1" thickBot="1">
      <c r="A4" s="20"/>
      <c r="B4" s="18"/>
      <c r="C4" s="18"/>
      <c r="D4" s="18"/>
      <c r="E4" s="18"/>
      <c r="F4" s="18"/>
      <c r="G4" s="18"/>
      <c r="J4" s="427"/>
      <c r="K4" s="428"/>
    </row>
    <row r="5" spans="1:11" ht="14.25" thickBot="1" thickTop="1">
      <c r="A5" s="16"/>
      <c r="B5" s="417" t="s">
        <v>68</v>
      </c>
      <c r="C5" s="418"/>
      <c r="D5" s="418"/>
      <c r="E5" s="418"/>
      <c r="F5" s="419"/>
      <c r="G5" s="423" t="s">
        <v>69</v>
      </c>
      <c r="J5" s="429"/>
      <c r="K5" s="430"/>
    </row>
    <row r="6" spans="1:7" ht="12.75">
      <c r="A6" s="16"/>
      <c r="B6" s="420"/>
      <c r="C6" s="421"/>
      <c r="D6" s="421"/>
      <c r="E6" s="421"/>
      <c r="F6" s="422"/>
      <c r="G6" s="424"/>
    </row>
    <row r="7" spans="1:7" ht="12.75">
      <c r="A7" s="21"/>
      <c r="B7" s="22"/>
      <c r="C7" s="23"/>
      <c r="D7" s="23"/>
      <c r="E7" s="23"/>
      <c r="F7" s="23"/>
      <c r="G7" s="24"/>
    </row>
    <row r="8" spans="1:7" ht="12.75">
      <c r="A8" s="16"/>
      <c r="B8" s="25" t="s">
        <v>70</v>
      </c>
      <c r="C8" s="26"/>
      <c r="D8" s="27"/>
      <c r="E8" s="27"/>
      <c r="F8" s="27"/>
      <c r="G8" s="28"/>
    </row>
    <row r="9" spans="1:7" ht="12.75">
      <c r="A9" s="16"/>
      <c r="B9" s="29" t="s">
        <v>71</v>
      </c>
      <c r="C9" s="30" t="s">
        <v>72</v>
      </c>
      <c r="D9" s="18"/>
      <c r="E9" s="18"/>
      <c r="F9" s="31"/>
      <c r="G9" s="32"/>
    </row>
    <row r="10" spans="1:7" ht="12.75">
      <c r="A10" s="33"/>
      <c r="B10" s="117" t="s">
        <v>73</v>
      </c>
      <c r="C10" s="30" t="s">
        <v>74</v>
      </c>
      <c r="D10" s="18"/>
      <c r="E10" s="18"/>
      <c r="F10" s="31"/>
      <c r="G10" s="32"/>
    </row>
    <row r="11" spans="1:7" ht="12.75">
      <c r="A11" s="16"/>
      <c r="B11" s="29" t="s">
        <v>75</v>
      </c>
      <c r="C11" s="34" t="s">
        <v>76</v>
      </c>
      <c r="D11" s="18"/>
      <c r="E11" s="18"/>
      <c r="F11" s="31"/>
      <c r="G11" s="32"/>
    </row>
    <row r="12" spans="1:7" ht="4.5" customHeight="1">
      <c r="A12" s="16"/>
      <c r="B12" s="35"/>
      <c r="C12" s="36"/>
      <c r="D12" s="14"/>
      <c r="E12" s="14"/>
      <c r="F12" s="14"/>
      <c r="G12" s="37"/>
    </row>
    <row r="13" spans="1:7" ht="12.75">
      <c r="A13" s="16"/>
      <c r="B13" s="38">
        <v>621</v>
      </c>
      <c r="C13" s="30" t="s">
        <v>77</v>
      </c>
      <c r="D13" s="18"/>
      <c r="E13" s="18"/>
      <c r="F13" s="31"/>
      <c r="G13" s="32"/>
    </row>
    <row r="14" spans="1:7" ht="9" customHeight="1">
      <c r="A14" s="21"/>
      <c r="B14" s="39"/>
      <c r="C14" s="40"/>
      <c r="D14" s="23"/>
      <c r="E14" s="23"/>
      <c r="F14" s="23"/>
      <c r="G14" s="41"/>
    </row>
    <row r="15" spans="1:7" ht="12.75">
      <c r="A15" s="16"/>
      <c r="B15" s="42"/>
      <c r="C15" s="43"/>
      <c r="D15" s="44"/>
      <c r="E15" s="44"/>
      <c r="F15" s="45" t="s">
        <v>78</v>
      </c>
      <c r="G15" s="46">
        <f>SUM(G9:G13)</f>
        <v>0</v>
      </c>
    </row>
    <row r="16" spans="1:7" ht="12.75">
      <c r="A16" s="21"/>
      <c r="B16" s="22"/>
      <c r="C16" s="23"/>
      <c r="D16" s="23"/>
      <c r="E16" s="23"/>
      <c r="F16" s="23"/>
      <c r="G16" s="47"/>
    </row>
    <row r="17" spans="1:7" ht="12.75">
      <c r="A17" s="16"/>
      <c r="B17" s="48" t="s">
        <v>79</v>
      </c>
      <c r="C17" s="49"/>
      <c r="D17" s="49"/>
      <c r="E17" s="49"/>
      <c r="F17" s="49"/>
      <c r="G17" s="50"/>
    </row>
    <row r="18" spans="1:7" ht="12.75">
      <c r="A18" s="16"/>
      <c r="B18" s="38"/>
      <c r="C18" s="30" t="s">
        <v>409</v>
      </c>
      <c r="D18" s="18"/>
      <c r="E18" s="18"/>
      <c r="F18" s="18"/>
      <c r="G18" s="51"/>
    </row>
    <row r="19" spans="1:7" ht="9" customHeight="1">
      <c r="A19" s="16"/>
      <c r="B19" s="38"/>
      <c r="C19" s="30"/>
      <c r="D19" s="18"/>
      <c r="E19" s="18"/>
      <c r="F19" s="52"/>
      <c r="G19" s="51"/>
    </row>
    <row r="20" spans="1:7" ht="12.75">
      <c r="A20" s="16"/>
      <c r="B20" s="53"/>
      <c r="C20" s="54"/>
      <c r="D20" s="55"/>
      <c r="E20" s="55"/>
      <c r="F20" s="56"/>
      <c r="G20" s="57"/>
    </row>
    <row r="21" spans="1:7" ht="12.75">
      <c r="A21" s="16"/>
      <c r="B21" s="38"/>
      <c r="C21" s="58"/>
      <c r="D21" s="18"/>
      <c r="E21" s="18"/>
      <c r="F21" s="18"/>
      <c r="G21" s="51"/>
    </row>
    <row r="22" spans="1:7" ht="12.75">
      <c r="A22" s="16"/>
      <c r="B22" s="59" t="s">
        <v>81</v>
      </c>
      <c r="C22" s="60"/>
      <c r="D22" s="61"/>
      <c r="E22" s="61"/>
      <c r="F22" s="61"/>
      <c r="G22" s="62"/>
    </row>
    <row r="23" spans="1:7" ht="12.75">
      <c r="A23" s="16"/>
      <c r="B23" s="38">
        <v>6012</v>
      </c>
      <c r="C23" s="30" t="s">
        <v>82</v>
      </c>
      <c r="D23" s="18"/>
      <c r="E23" s="18"/>
      <c r="F23" s="18"/>
      <c r="G23" s="32"/>
    </row>
    <row r="24" spans="1:7" ht="4.5" customHeight="1">
      <c r="A24" s="16"/>
      <c r="B24" s="35"/>
      <c r="C24" s="36"/>
      <c r="D24" s="14"/>
      <c r="E24" s="14"/>
      <c r="F24" s="14"/>
      <c r="G24" s="63"/>
    </row>
    <row r="25" spans="1:7" ht="12.75">
      <c r="A25" s="16"/>
      <c r="B25" s="38">
        <v>60262</v>
      </c>
      <c r="C25" s="30" t="s">
        <v>83</v>
      </c>
      <c r="D25" s="18"/>
      <c r="E25" s="18"/>
      <c r="F25" s="31"/>
      <c r="G25" s="32"/>
    </row>
    <row r="26" spans="1:7" ht="12.75">
      <c r="A26" s="173"/>
      <c r="B26" s="192">
        <v>602661</v>
      </c>
      <c r="C26" s="184" t="s">
        <v>468</v>
      </c>
      <c r="D26" s="149"/>
      <c r="E26" s="149"/>
      <c r="F26" s="149"/>
      <c r="G26" s="32"/>
    </row>
    <row r="27" spans="1:7" ht="12.75">
      <c r="A27" s="16"/>
      <c r="B27" s="38">
        <v>602662</v>
      </c>
      <c r="C27" s="30" t="s">
        <v>84</v>
      </c>
      <c r="D27" s="18"/>
      <c r="E27" s="18"/>
      <c r="F27" s="18"/>
      <c r="G27" s="32"/>
    </row>
    <row r="28" spans="1:7" ht="12.75">
      <c r="A28" s="173"/>
      <c r="B28" s="192">
        <v>602664</v>
      </c>
      <c r="C28" s="184" t="s">
        <v>262</v>
      </c>
      <c r="D28" s="149"/>
      <c r="E28" s="149"/>
      <c r="F28" s="149"/>
      <c r="G28" s="32"/>
    </row>
    <row r="29" spans="1:7" ht="12.75">
      <c r="A29" s="16"/>
      <c r="B29" s="38">
        <v>602668</v>
      </c>
      <c r="C29" s="30" t="s">
        <v>85</v>
      </c>
      <c r="D29" s="18"/>
      <c r="E29" s="18"/>
      <c r="F29" s="18"/>
      <c r="G29" s="32"/>
    </row>
    <row r="30" spans="1:7" ht="12.75">
      <c r="A30" s="16"/>
      <c r="B30" s="38">
        <v>60268</v>
      </c>
      <c r="C30" s="30" t="s">
        <v>86</v>
      </c>
      <c r="D30" s="18"/>
      <c r="E30" s="18"/>
      <c r="F30" s="18"/>
      <c r="G30" s="32"/>
    </row>
    <row r="31" spans="1:7" ht="12.75">
      <c r="A31" s="16"/>
      <c r="B31" s="38">
        <v>6028</v>
      </c>
      <c r="C31" s="30" t="s">
        <v>87</v>
      </c>
      <c r="D31" s="18"/>
      <c r="E31" s="18"/>
      <c r="F31" s="18"/>
      <c r="G31" s="32"/>
    </row>
    <row r="32" spans="1:7" ht="4.5" customHeight="1">
      <c r="A32" s="16"/>
      <c r="B32" s="35"/>
      <c r="C32" s="36"/>
      <c r="D32" s="14"/>
      <c r="E32" s="14"/>
      <c r="F32" s="14"/>
      <c r="G32" s="63"/>
    </row>
    <row r="33" spans="1:7" ht="12.75">
      <c r="A33" s="16"/>
      <c r="B33" s="38">
        <v>60622</v>
      </c>
      <c r="C33" s="30" t="s">
        <v>88</v>
      </c>
      <c r="D33" s="18"/>
      <c r="E33" s="18"/>
      <c r="F33" s="18"/>
      <c r="G33" s="64"/>
    </row>
    <row r="34" spans="1:7" s="2" customFormat="1" ht="12.75">
      <c r="A34" s="16"/>
      <c r="B34" s="38">
        <v>606261</v>
      </c>
      <c r="C34" s="30" t="s">
        <v>466</v>
      </c>
      <c r="D34" s="18"/>
      <c r="E34" s="18"/>
      <c r="F34" s="18"/>
      <c r="G34" s="64"/>
    </row>
    <row r="35" spans="1:7" ht="12.75">
      <c r="A35" s="16"/>
      <c r="B35" s="38">
        <v>606262</v>
      </c>
      <c r="C35" s="30" t="s">
        <v>89</v>
      </c>
      <c r="D35" s="18"/>
      <c r="E35" s="18"/>
      <c r="F35" s="18"/>
      <c r="G35" s="64"/>
    </row>
    <row r="36" spans="1:7" ht="12.75">
      <c r="A36" s="16"/>
      <c r="B36" s="38">
        <v>606268</v>
      </c>
      <c r="C36" s="30" t="s">
        <v>90</v>
      </c>
      <c r="D36" s="18"/>
      <c r="E36" s="18"/>
      <c r="F36" s="18"/>
      <c r="G36" s="64"/>
    </row>
    <row r="37" spans="1:7" ht="12.75">
      <c r="A37" s="16"/>
      <c r="B37" s="38">
        <v>6068</v>
      </c>
      <c r="C37" s="30" t="s">
        <v>91</v>
      </c>
      <c r="D37" s="18"/>
      <c r="E37" s="18"/>
      <c r="F37" s="18"/>
      <c r="G37" s="32"/>
    </row>
    <row r="38" spans="1:7" ht="4.5" customHeight="1">
      <c r="A38" s="16"/>
      <c r="B38" s="35"/>
      <c r="C38" s="36"/>
      <c r="D38" s="14"/>
      <c r="E38" s="14"/>
      <c r="F38" s="14"/>
      <c r="G38" s="63"/>
    </row>
    <row r="39" spans="1:7" ht="12.75">
      <c r="A39" s="16"/>
      <c r="B39" s="38">
        <v>6072</v>
      </c>
      <c r="C39" s="30" t="s">
        <v>92</v>
      </c>
      <c r="D39" s="18"/>
      <c r="E39" s="18"/>
      <c r="F39" s="18"/>
      <c r="G39" s="32"/>
    </row>
    <row r="40" spans="1:7" ht="4.5" customHeight="1">
      <c r="A40" s="16"/>
      <c r="B40" s="35"/>
      <c r="C40" s="36"/>
      <c r="D40" s="14"/>
      <c r="E40" s="14"/>
      <c r="F40" s="14"/>
      <c r="G40" s="63"/>
    </row>
    <row r="41" spans="1:7" ht="12.75">
      <c r="A41" s="16"/>
      <c r="B41" s="38">
        <v>61228</v>
      </c>
      <c r="C41" s="30" t="s">
        <v>93</v>
      </c>
      <c r="D41" s="18"/>
      <c r="E41" s="18"/>
      <c r="F41" s="31"/>
      <c r="G41" s="32"/>
    </row>
    <row r="42" spans="1:7" ht="12.75">
      <c r="A42" s="16"/>
      <c r="B42" s="38">
        <v>61231</v>
      </c>
      <c r="C42" s="30" t="s">
        <v>94</v>
      </c>
      <c r="D42" s="18"/>
      <c r="E42" s="18"/>
      <c r="F42" s="18"/>
      <c r="G42" s="32"/>
    </row>
    <row r="43" spans="1:7" ht="4.5" customHeight="1">
      <c r="A43" s="16"/>
      <c r="B43" s="35"/>
      <c r="C43" s="36"/>
      <c r="D43" s="14"/>
      <c r="E43" s="14"/>
      <c r="F43" s="14"/>
      <c r="G43" s="63"/>
    </row>
    <row r="44" spans="1:7" ht="12.75">
      <c r="A44" s="16"/>
      <c r="B44" s="38">
        <v>613252</v>
      </c>
      <c r="C44" s="30" t="s">
        <v>95</v>
      </c>
      <c r="D44" s="18"/>
      <c r="E44" s="18"/>
      <c r="F44" s="18"/>
      <c r="G44" s="32"/>
    </row>
    <row r="45" spans="1:7" ht="12.75">
      <c r="A45" s="16"/>
      <c r="B45" s="38">
        <v>613258</v>
      </c>
      <c r="C45" s="30" t="s">
        <v>96</v>
      </c>
      <c r="D45" s="18"/>
      <c r="E45" s="18"/>
      <c r="F45" s="18"/>
      <c r="G45" s="32"/>
    </row>
    <row r="46" spans="1:7" ht="4.5" customHeight="1">
      <c r="A46" s="16"/>
      <c r="B46" s="35"/>
      <c r="C46" s="36"/>
      <c r="D46" s="14"/>
      <c r="E46" s="14"/>
      <c r="F46" s="14"/>
      <c r="G46" s="63"/>
    </row>
    <row r="47" spans="1:7" ht="12.75">
      <c r="A47" s="16"/>
      <c r="B47" s="38">
        <v>615251</v>
      </c>
      <c r="C47" s="30" t="s">
        <v>97</v>
      </c>
      <c r="D47" s="18"/>
      <c r="E47" s="18"/>
      <c r="F47" s="18"/>
      <c r="G47" s="32"/>
    </row>
    <row r="48" spans="1:7" ht="12.75">
      <c r="A48" s="16"/>
      <c r="B48" s="38">
        <v>615258</v>
      </c>
      <c r="C48" s="30" t="s">
        <v>98</v>
      </c>
      <c r="D48" s="18"/>
      <c r="E48" s="18"/>
      <c r="F48" s="18"/>
      <c r="G48" s="32"/>
    </row>
    <row r="49" spans="1:7" ht="12.75">
      <c r="A49" s="16"/>
      <c r="B49" s="38">
        <v>615268</v>
      </c>
      <c r="C49" s="30" t="s">
        <v>99</v>
      </c>
      <c r="D49" s="18"/>
      <c r="E49" s="18"/>
      <c r="F49" s="18"/>
      <c r="G49" s="32"/>
    </row>
    <row r="50" spans="1:7" ht="4.5" customHeight="1">
      <c r="A50" s="16"/>
      <c r="B50" s="35"/>
      <c r="C50" s="36"/>
      <c r="D50" s="14"/>
      <c r="E50" s="14"/>
      <c r="F50" s="14"/>
      <c r="G50" s="63"/>
    </row>
    <row r="51" spans="1:7" ht="12.75">
      <c r="A51" s="16"/>
      <c r="B51" s="38">
        <v>618</v>
      </c>
      <c r="C51" s="30" t="s">
        <v>106</v>
      </c>
      <c r="D51" s="18"/>
      <c r="E51" s="18"/>
      <c r="F51" s="31"/>
      <c r="G51" s="32"/>
    </row>
    <row r="52" spans="1:7" ht="4.5" customHeight="1">
      <c r="A52" s="16"/>
      <c r="B52" s="35"/>
      <c r="C52" s="36"/>
      <c r="D52" s="14"/>
      <c r="E52" s="14"/>
      <c r="F52" s="14"/>
      <c r="G52" s="63"/>
    </row>
    <row r="53" spans="1:7" ht="12.75">
      <c r="A53" s="16"/>
      <c r="B53" s="38">
        <v>6223</v>
      </c>
      <c r="C53" s="30" t="s">
        <v>107</v>
      </c>
      <c r="D53" s="18"/>
      <c r="E53" s="18"/>
      <c r="F53" s="31"/>
      <c r="G53" s="32"/>
    </row>
    <row r="54" spans="1:7" ht="4.5" customHeight="1">
      <c r="A54" s="16"/>
      <c r="B54" s="35"/>
      <c r="C54" s="36"/>
      <c r="D54" s="14"/>
      <c r="E54" s="14"/>
      <c r="F54" s="14"/>
      <c r="G54" s="63"/>
    </row>
    <row r="55" spans="1:7" ht="12.75">
      <c r="A55" s="16"/>
      <c r="B55" s="38">
        <v>6286</v>
      </c>
      <c r="C55" s="30" t="s">
        <v>113</v>
      </c>
      <c r="D55" s="18"/>
      <c r="E55" s="18"/>
      <c r="F55" s="18"/>
      <c r="G55" s="64"/>
    </row>
    <row r="56" spans="1:7" ht="12.75">
      <c r="A56" s="16"/>
      <c r="B56" s="38">
        <v>6288</v>
      </c>
      <c r="C56" s="30" t="s">
        <v>114</v>
      </c>
      <c r="D56" s="18"/>
      <c r="E56" s="18"/>
      <c r="F56" s="18"/>
      <c r="G56" s="32"/>
    </row>
    <row r="57" spans="1:7" ht="4.5" customHeight="1">
      <c r="A57" s="16"/>
      <c r="B57" s="35"/>
      <c r="C57" s="36"/>
      <c r="D57" s="14"/>
      <c r="E57" s="14"/>
      <c r="F57" s="14"/>
      <c r="G57" s="63"/>
    </row>
    <row r="58" spans="1:7" ht="12.75">
      <c r="A58" s="16"/>
      <c r="B58" s="38">
        <v>6523</v>
      </c>
      <c r="C58" s="30" t="s">
        <v>115</v>
      </c>
      <c r="D58" s="18"/>
      <c r="E58" s="18"/>
      <c r="F58" s="31"/>
      <c r="G58" s="32"/>
    </row>
    <row r="59" spans="1:7" ht="9" customHeight="1">
      <c r="A59" s="16"/>
      <c r="B59" s="65"/>
      <c r="C59" s="21"/>
      <c r="D59" s="23"/>
      <c r="E59" s="23"/>
      <c r="F59" s="23"/>
      <c r="G59" s="66"/>
    </row>
    <row r="60" spans="1:7" ht="12.75">
      <c r="A60" s="16"/>
      <c r="B60" s="67"/>
      <c r="C60" s="68"/>
      <c r="D60" s="69"/>
      <c r="E60" s="69"/>
      <c r="F60" s="70" t="s">
        <v>121</v>
      </c>
      <c r="G60" s="71">
        <f>SUM(G23:G58)</f>
        <v>0</v>
      </c>
    </row>
    <row r="61" spans="1:7" ht="12.75">
      <c r="A61" s="16"/>
      <c r="B61" s="38"/>
      <c r="C61" s="30"/>
      <c r="D61" s="18"/>
      <c r="E61" s="18"/>
      <c r="F61" s="18"/>
      <c r="G61" s="72"/>
    </row>
    <row r="62" spans="1:7" ht="12.75">
      <c r="A62" s="21"/>
      <c r="B62" s="73" t="s">
        <v>122</v>
      </c>
      <c r="C62" s="74"/>
      <c r="D62" s="75"/>
      <c r="E62" s="75"/>
      <c r="F62" s="75"/>
      <c r="G62" s="76"/>
    </row>
    <row r="63" spans="1:7" ht="12.75">
      <c r="A63" s="16"/>
      <c r="B63" s="38">
        <v>6811252</v>
      </c>
      <c r="C63" s="30" t="s">
        <v>125</v>
      </c>
      <c r="D63" s="18"/>
      <c r="E63" s="18"/>
      <c r="F63" s="31"/>
      <c r="G63" s="32"/>
    </row>
    <row r="64" spans="1:7" ht="12.75">
      <c r="A64" s="16"/>
      <c r="B64" s="38">
        <v>6811288</v>
      </c>
      <c r="C64" s="30" t="s">
        <v>126</v>
      </c>
      <c r="D64" s="18"/>
      <c r="E64" s="18"/>
      <c r="F64" s="18"/>
      <c r="G64" s="32"/>
    </row>
    <row r="65" spans="1:7" ht="9" customHeight="1">
      <c r="A65" s="92"/>
      <c r="B65" s="65"/>
      <c r="C65" s="21"/>
      <c r="D65" s="23"/>
      <c r="E65" s="23"/>
      <c r="F65" s="23"/>
      <c r="G65" s="66"/>
    </row>
    <row r="66" spans="1:7" ht="12.75">
      <c r="A66" s="92"/>
      <c r="B66" s="77"/>
      <c r="C66" s="78"/>
      <c r="D66" s="79"/>
      <c r="E66" s="79"/>
      <c r="F66" s="80" t="s">
        <v>127</v>
      </c>
      <c r="G66" s="81">
        <f>SUM(G63:G64)</f>
        <v>0</v>
      </c>
    </row>
    <row r="67" spans="1:7" ht="13.5" thickBot="1">
      <c r="A67" s="92"/>
      <c r="B67" s="82"/>
      <c r="C67" s="34"/>
      <c r="D67" s="83"/>
      <c r="E67" s="18"/>
      <c r="F67" s="18"/>
      <c r="G67" s="72"/>
    </row>
    <row r="68" spans="1:7" ht="16.5" thickBot="1" thickTop="1">
      <c r="A68" s="92"/>
      <c r="B68" s="431" t="s">
        <v>128</v>
      </c>
      <c r="C68" s="432"/>
      <c r="D68" s="432"/>
      <c r="E68" s="432"/>
      <c r="F68" s="433"/>
      <c r="G68" s="84">
        <f>G15+G60+G66</f>
        <v>0</v>
      </c>
    </row>
    <row r="69" spans="1:7" ht="13.5" thickTop="1">
      <c r="A69" s="21"/>
      <c r="B69" s="85"/>
      <c r="C69" s="85"/>
      <c r="D69" s="85"/>
      <c r="E69" s="85"/>
      <c r="F69" s="85"/>
      <c r="G69" s="85"/>
    </row>
    <row r="70" spans="1:7" ht="12.75">
      <c r="A70" s="16"/>
      <c r="B70" s="86"/>
      <c r="C70" s="86"/>
      <c r="D70" s="86"/>
      <c r="E70" s="86"/>
      <c r="F70" s="86"/>
      <c r="G70" s="86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16"/>
      <c r="B72" s="85"/>
      <c r="C72" s="85"/>
      <c r="D72" s="85"/>
      <c r="E72" s="85"/>
      <c r="F72" s="85"/>
      <c r="G72" s="85"/>
    </row>
    <row r="73" spans="1:7" ht="12.75">
      <c r="A73" s="40"/>
      <c r="B73" s="308" t="s">
        <v>407</v>
      </c>
      <c r="C73" s="91"/>
      <c r="D73" s="88"/>
      <c r="E73" s="89"/>
      <c r="F73" s="89"/>
      <c r="G73" s="85"/>
    </row>
    <row r="74" spans="1:7" ht="3.75" customHeight="1">
      <c r="A74" s="16"/>
      <c r="B74" s="90"/>
      <c r="C74" s="91"/>
      <c r="D74" s="85"/>
      <c r="E74" s="89"/>
      <c r="F74" s="89"/>
      <c r="G74" s="85"/>
    </row>
    <row r="75" spans="1:7" ht="15.75" thickBot="1">
      <c r="A75" s="21"/>
      <c r="B75" s="414" t="s">
        <v>130</v>
      </c>
      <c r="C75" s="415"/>
      <c r="D75" s="415"/>
      <c r="E75" s="415"/>
      <c r="F75" s="415"/>
      <c r="G75" s="416"/>
    </row>
    <row r="76" spans="1:7" ht="3.75" customHeight="1" thickBot="1">
      <c r="A76" s="21"/>
      <c r="B76" s="18"/>
      <c r="C76" s="18"/>
      <c r="D76" s="18"/>
      <c r="E76" s="18"/>
      <c r="F76" s="18"/>
      <c r="G76" s="18"/>
    </row>
    <row r="77" spans="1:7" ht="13.5" thickTop="1">
      <c r="A77" s="105"/>
      <c r="B77" s="417" t="s">
        <v>131</v>
      </c>
      <c r="C77" s="418"/>
      <c r="D77" s="418"/>
      <c r="E77" s="418"/>
      <c r="F77" s="419"/>
      <c r="G77" s="423" t="s">
        <v>69</v>
      </c>
    </row>
    <row r="78" spans="1:7" ht="12.75">
      <c r="A78" s="21"/>
      <c r="B78" s="420"/>
      <c r="C78" s="421"/>
      <c r="D78" s="421"/>
      <c r="E78" s="421"/>
      <c r="F78" s="422"/>
      <c r="G78" s="424"/>
    </row>
    <row r="79" spans="1:7" ht="12.75">
      <c r="A79" s="21"/>
      <c r="B79" s="93"/>
      <c r="C79" s="94"/>
      <c r="D79" s="94"/>
      <c r="E79" s="94"/>
      <c r="F79" s="94"/>
      <c r="G79" s="95"/>
    </row>
    <row r="80" spans="1:7" ht="12.75">
      <c r="A80" s="16"/>
      <c r="B80" s="96" t="s">
        <v>132</v>
      </c>
      <c r="C80" s="97"/>
      <c r="D80" s="97"/>
      <c r="E80" s="97"/>
      <c r="F80" s="97"/>
      <c r="G80" s="98"/>
    </row>
    <row r="81" spans="1:7" ht="12.75">
      <c r="A81" s="21"/>
      <c r="B81" s="38">
        <v>609</v>
      </c>
      <c r="C81" s="58" t="s">
        <v>133</v>
      </c>
      <c r="D81" s="18"/>
      <c r="E81" s="18"/>
      <c r="F81" s="31"/>
      <c r="G81" s="99"/>
    </row>
    <row r="82" spans="1:7" ht="12.75">
      <c r="A82" s="16"/>
      <c r="B82" s="38">
        <v>619</v>
      </c>
      <c r="C82" s="58" t="s">
        <v>134</v>
      </c>
      <c r="D82" s="18"/>
      <c r="E82" s="18"/>
      <c r="F82" s="31"/>
      <c r="G82" s="99"/>
    </row>
    <row r="83" spans="1:7" ht="12.75">
      <c r="A83" s="16"/>
      <c r="B83" s="38">
        <v>629</v>
      </c>
      <c r="C83" s="58" t="s">
        <v>135</v>
      </c>
      <c r="D83" s="18"/>
      <c r="E83" s="18"/>
      <c r="F83" s="31"/>
      <c r="G83" s="99"/>
    </row>
    <row r="84" spans="1:7" ht="4.5" customHeight="1">
      <c r="A84" s="16"/>
      <c r="B84" s="35"/>
      <c r="C84" s="100"/>
      <c r="D84" s="14"/>
      <c r="E84" s="14"/>
      <c r="F84" s="14"/>
      <c r="G84" s="101"/>
    </row>
    <row r="85" spans="1:7" ht="12.75">
      <c r="A85" s="16"/>
      <c r="B85" s="38">
        <v>6319</v>
      </c>
      <c r="C85" s="58" t="s">
        <v>136</v>
      </c>
      <c r="D85" s="18"/>
      <c r="E85" s="18"/>
      <c r="F85" s="31"/>
      <c r="G85" s="99"/>
    </row>
    <row r="86" spans="1:7" ht="12.75">
      <c r="A86" s="16"/>
      <c r="B86" s="38">
        <v>6339</v>
      </c>
      <c r="C86" s="58" t="s">
        <v>137</v>
      </c>
      <c r="D86" s="18"/>
      <c r="E86" s="18"/>
      <c r="F86" s="31"/>
      <c r="G86" s="99"/>
    </row>
    <row r="87" spans="1:7" ht="12.75">
      <c r="A87" s="16"/>
      <c r="B87" s="38">
        <v>6419</v>
      </c>
      <c r="C87" s="58" t="s">
        <v>138</v>
      </c>
      <c r="D87" s="18"/>
      <c r="E87" s="18"/>
      <c r="F87" s="31"/>
      <c r="G87" s="99"/>
    </row>
    <row r="88" spans="1:7" ht="12.75">
      <c r="A88" s="16"/>
      <c r="B88" s="38">
        <v>6429</v>
      </c>
      <c r="C88" s="58" t="s">
        <v>139</v>
      </c>
      <c r="D88" s="18"/>
      <c r="E88" s="18"/>
      <c r="F88" s="31"/>
      <c r="G88" s="99"/>
    </row>
    <row r="89" spans="1:7" ht="12.75">
      <c r="A89" s="16"/>
      <c r="B89" s="38">
        <v>64519</v>
      </c>
      <c r="C89" s="58" t="s">
        <v>140</v>
      </c>
      <c r="D89" s="18"/>
      <c r="E89" s="18"/>
      <c r="F89" s="31"/>
      <c r="G89" s="99"/>
    </row>
    <row r="90" spans="1:7" ht="12.75">
      <c r="A90" s="16"/>
      <c r="B90" s="38">
        <v>64529</v>
      </c>
      <c r="C90" s="58" t="s">
        <v>141</v>
      </c>
      <c r="D90" s="18"/>
      <c r="E90" s="18"/>
      <c r="F90" s="31"/>
      <c r="G90" s="99"/>
    </row>
    <row r="91" spans="1:7" ht="12.75">
      <c r="A91" s="16"/>
      <c r="B91" s="38">
        <v>64719</v>
      </c>
      <c r="C91" s="58" t="s">
        <v>142</v>
      </c>
      <c r="D91" s="18"/>
      <c r="E91" s="18"/>
      <c r="F91" s="31"/>
      <c r="G91" s="99"/>
    </row>
    <row r="92" spans="1:7" ht="12.75">
      <c r="A92" s="16"/>
      <c r="B92" s="38">
        <v>64729</v>
      </c>
      <c r="C92" s="58" t="s">
        <v>143</v>
      </c>
      <c r="D92" s="18"/>
      <c r="E92" s="18"/>
      <c r="F92" s="31"/>
      <c r="G92" s="99"/>
    </row>
    <row r="93" spans="1:7" ht="12.75">
      <c r="A93" s="16"/>
      <c r="B93" s="38">
        <v>6489</v>
      </c>
      <c r="C93" s="58" t="s">
        <v>144</v>
      </c>
      <c r="D93" s="18"/>
      <c r="E93" s="18"/>
      <c r="F93" s="31"/>
      <c r="G93" s="99"/>
    </row>
    <row r="94" spans="1:7" ht="4.5" customHeight="1">
      <c r="A94" s="16"/>
      <c r="B94" s="35"/>
      <c r="C94" s="100"/>
      <c r="D94" s="14"/>
      <c r="E94" s="14"/>
      <c r="F94" s="14"/>
      <c r="G94" s="101"/>
    </row>
    <row r="95" spans="1:7" ht="12.75">
      <c r="A95" s="16"/>
      <c r="B95" s="38">
        <v>7474</v>
      </c>
      <c r="C95" s="58" t="s">
        <v>145</v>
      </c>
      <c r="D95" s="18"/>
      <c r="E95" s="18"/>
      <c r="F95" s="31"/>
      <c r="G95" s="99"/>
    </row>
    <row r="96" spans="1:7" ht="12.75">
      <c r="A96" s="16"/>
      <c r="B96" s="38">
        <v>7476</v>
      </c>
      <c r="C96" s="58" t="s">
        <v>146</v>
      </c>
      <c r="D96" s="18"/>
      <c r="E96" s="18"/>
      <c r="F96" s="31"/>
      <c r="G96" s="99"/>
    </row>
    <row r="97" spans="1:7" ht="12.75">
      <c r="A97" s="16"/>
      <c r="B97" s="38">
        <v>7484</v>
      </c>
      <c r="C97" s="58" t="s">
        <v>147</v>
      </c>
      <c r="D97" s="18"/>
      <c r="E97" s="18"/>
      <c r="F97" s="31"/>
      <c r="G97" s="99"/>
    </row>
    <row r="98" spans="1:7" ht="12.75">
      <c r="A98" s="16"/>
      <c r="B98" s="38">
        <v>7541</v>
      </c>
      <c r="C98" s="58" t="s">
        <v>148</v>
      </c>
      <c r="D98" s="18"/>
      <c r="E98" s="18"/>
      <c r="F98" s="31"/>
      <c r="G98" s="99"/>
    </row>
    <row r="99" spans="1:7" ht="12.75">
      <c r="A99" s="16"/>
      <c r="B99" s="38">
        <v>7548</v>
      </c>
      <c r="C99" s="58" t="s">
        <v>149</v>
      </c>
      <c r="D99" s="18"/>
      <c r="E99" s="18"/>
      <c r="F99" s="31"/>
      <c r="G99" s="99"/>
    </row>
    <row r="100" spans="1:7" ht="12.75">
      <c r="A100" s="16"/>
      <c r="B100" s="38">
        <v>758</v>
      </c>
      <c r="C100" s="58" t="s">
        <v>150</v>
      </c>
      <c r="D100" s="18"/>
      <c r="E100" s="18"/>
      <c r="F100" s="31"/>
      <c r="G100" s="99"/>
    </row>
    <row r="101" spans="1:7" ht="12.75">
      <c r="A101" s="16"/>
      <c r="B101" s="38">
        <v>772</v>
      </c>
      <c r="C101" s="58" t="s">
        <v>151</v>
      </c>
      <c r="D101" s="18"/>
      <c r="E101" s="18"/>
      <c r="F101" s="31"/>
      <c r="G101" s="99"/>
    </row>
    <row r="102" spans="1:7" ht="9" customHeight="1">
      <c r="A102" s="16"/>
      <c r="B102" s="65"/>
      <c r="C102" s="106"/>
      <c r="D102" s="23"/>
      <c r="E102" s="23"/>
      <c r="F102" s="23"/>
      <c r="G102" s="107"/>
    </row>
    <row r="103" spans="1:7" ht="12.75">
      <c r="A103" s="21"/>
      <c r="B103" s="108"/>
      <c r="C103" s="109"/>
      <c r="D103" s="110"/>
      <c r="E103" s="110"/>
      <c r="F103" s="111" t="s">
        <v>152</v>
      </c>
      <c r="G103" s="112">
        <f>SUM(G81:G101)</f>
        <v>0</v>
      </c>
    </row>
    <row r="104" spans="1:7" ht="12.75">
      <c r="A104" s="16"/>
      <c r="B104" s="38"/>
      <c r="C104" s="58"/>
      <c r="D104" s="18"/>
      <c r="E104" s="18"/>
      <c r="F104" s="18"/>
      <c r="G104" s="113"/>
    </row>
    <row r="105" spans="1:7" ht="12.75">
      <c r="A105" s="21"/>
      <c r="B105" s="114" t="s">
        <v>153</v>
      </c>
      <c r="C105" s="115"/>
      <c r="D105" s="115"/>
      <c r="E105" s="115"/>
      <c r="F105" s="115"/>
      <c r="G105" s="116"/>
    </row>
    <row r="106" spans="1:7" ht="12.75">
      <c r="A106" s="21"/>
      <c r="B106" s="117"/>
      <c r="C106" s="30" t="s">
        <v>287</v>
      </c>
      <c r="D106" s="18"/>
      <c r="E106" s="118"/>
      <c r="F106" s="18"/>
      <c r="G106" s="119"/>
    </row>
    <row r="107" spans="1:7" ht="9" customHeight="1">
      <c r="A107" s="21"/>
      <c r="B107" s="120"/>
      <c r="C107" s="21"/>
      <c r="D107" s="23"/>
      <c r="E107" s="121"/>
      <c r="F107" s="23"/>
      <c r="G107" s="122"/>
    </row>
    <row r="108" spans="1:7" ht="12.75">
      <c r="A108" s="21"/>
      <c r="B108" s="123"/>
      <c r="C108" s="124"/>
      <c r="D108" s="125"/>
      <c r="E108" s="125"/>
      <c r="F108" s="126"/>
      <c r="G108" s="127"/>
    </row>
    <row r="109" spans="1:7" ht="13.5" thickBot="1">
      <c r="A109" s="21"/>
      <c r="B109" s="128" t="s">
        <v>156</v>
      </c>
      <c r="C109" s="129"/>
      <c r="D109" s="129"/>
      <c r="E109" s="129"/>
      <c r="F109" s="129"/>
      <c r="G109" s="130"/>
    </row>
    <row r="110" spans="1:7" ht="13.5" thickTop="1">
      <c r="A110" s="21"/>
      <c r="B110" s="131"/>
      <c r="C110" s="18"/>
      <c r="D110" s="18"/>
      <c r="E110" s="18"/>
      <c r="F110" s="18"/>
      <c r="G110" s="132"/>
    </row>
    <row r="111" spans="1:7" ht="13.5" thickBot="1">
      <c r="A111" s="21"/>
      <c r="B111" s="131"/>
      <c r="C111" s="18"/>
      <c r="D111" s="18"/>
      <c r="E111" s="18"/>
      <c r="F111" s="18"/>
      <c r="G111" s="133"/>
    </row>
    <row r="112" spans="1:7" ht="15" thickBot="1">
      <c r="A112" s="21"/>
      <c r="B112" s="131"/>
      <c r="C112" s="18"/>
      <c r="D112" s="134" t="s">
        <v>157</v>
      </c>
      <c r="E112" s="18"/>
      <c r="F112" s="18"/>
      <c r="G112" s="135">
        <f>G68-G103</f>
        <v>0</v>
      </c>
    </row>
    <row r="113" spans="1:7" ht="12.75">
      <c r="A113" s="21"/>
      <c r="B113" s="131"/>
      <c r="C113" s="18"/>
      <c r="D113" s="136"/>
      <c r="E113" s="18"/>
      <c r="F113" s="18"/>
      <c r="G113" s="137"/>
    </row>
    <row r="114" spans="1:7" ht="12.75">
      <c r="A114" s="21"/>
      <c r="B114" s="131"/>
      <c r="C114" s="18"/>
      <c r="D114" s="136"/>
      <c r="E114" s="18"/>
      <c r="F114" s="118"/>
      <c r="G114" s="137"/>
    </row>
    <row r="115" spans="1:7" ht="13.5" thickBot="1">
      <c r="A115" s="21"/>
      <c r="B115" s="131"/>
      <c r="C115" s="18"/>
      <c r="D115" s="136"/>
      <c r="E115" s="18"/>
      <c r="F115" s="118"/>
      <c r="G115" s="137" t="s">
        <v>408</v>
      </c>
    </row>
    <row r="116" spans="1:7" ht="15" thickBot="1">
      <c r="A116" s="105"/>
      <c r="B116" s="131"/>
      <c r="C116" s="18"/>
      <c r="D116" s="134" t="s">
        <v>160</v>
      </c>
      <c r="E116" s="18"/>
      <c r="F116" s="304"/>
      <c r="G116" s="283"/>
    </row>
    <row r="117" spans="1:7" ht="13.5" thickBot="1">
      <c r="A117" s="21"/>
      <c r="B117" s="131"/>
      <c r="C117" s="18"/>
      <c r="D117" s="136"/>
      <c r="E117" s="18"/>
      <c r="F117" s="23"/>
      <c r="G117" s="140"/>
    </row>
    <row r="118" spans="1:7" ht="15.75" thickBot="1">
      <c r="A118" s="21"/>
      <c r="B118" s="131"/>
      <c r="C118" s="18"/>
      <c r="D118" s="141" t="s">
        <v>161</v>
      </c>
      <c r="E118" s="18"/>
      <c r="F118" s="305"/>
      <c r="G118" s="303">
        <f>IF(G116=0,0,G112/G116)</f>
        <v>0</v>
      </c>
    </row>
    <row r="119" spans="1:7" ht="15">
      <c r="A119" s="21"/>
      <c r="B119" s="131"/>
      <c r="C119" s="18"/>
      <c r="D119" s="136"/>
      <c r="E119" s="18"/>
      <c r="F119" s="18"/>
      <c r="G119" s="144"/>
    </row>
    <row r="120" spans="1:7" ht="13.5" thickBot="1">
      <c r="A120" s="21"/>
      <c r="B120" s="128"/>
      <c r="C120" s="129"/>
      <c r="D120" s="145"/>
      <c r="E120" s="129"/>
      <c r="F120" s="129"/>
      <c r="G120" s="146"/>
    </row>
    <row r="121" spans="1:7" ht="13.5" thickTop="1">
      <c r="A121" s="163"/>
      <c r="B121" s="148"/>
      <c r="C121" s="149"/>
      <c r="D121" s="149"/>
      <c r="E121" s="149"/>
      <c r="F121" s="149"/>
      <c r="G121" s="150"/>
    </row>
    <row r="122" spans="1:7" ht="12.75">
      <c r="A122" s="166"/>
      <c r="B122" s="148"/>
      <c r="C122" s="151" t="s">
        <v>162</v>
      </c>
      <c r="D122" s="149"/>
      <c r="E122" s="149"/>
      <c r="F122" s="149"/>
      <c r="G122" s="152"/>
    </row>
    <row r="123" spans="1:7" ht="12.75">
      <c r="A123" s="166"/>
      <c r="B123" s="153"/>
      <c r="C123" s="154"/>
      <c r="D123" s="154"/>
      <c r="E123" s="154"/>
      <c r="F123" s="154"/>
      <c r="G123" s="155"/>
    </row>
    <row r="124" spans="1:7" ht="12.75">
      <c r="A124" s="166"/>
      <c r="B124" s="156"/>
      <c r="C124" s="157"/>
      <c r="D124" s="157"/>
      <c r="E124" s="157"/>
      <c r="F124" s="157"/>
      <c r="G124" s="158"/>
    </row>
    <row r="125" spans="1:7" ht="12.75">
      <c r="A125" s="166"/>
      <c r="B125" s="156"/>
      <c r="C125" s="157"/>
      <c r="D125" s="157"/>
      <c r="E125" s="157"/>
      <c r="F125" s="157"/>
      <c r="G125" s="158"/>
    </row>
    <row r="126" spans="1:7" ht="12.75">
      <c r="A126" s="166"/>
      <c r="B126" s="156"/>
      <c r="C126" s="157"/>
      <c r="D126" s="157"/>
      <c r="E126" s="157"/>
      <c r="F126" s="157"/>
      <c r="G126" s="158"/>
    </row>
    <row r="127" spans="1:7" ht="12.75">
      <c r="A127" s="166"/>
      <c r="B127" s="156"/>
      <c r="C127" s="157"/>
      <c r="D127" s="157"/>
      <c r="E127" s="157"/>
      <c r="F127" s="157"/>
      <c r="G127" s="158"/>
    </row>
    <row r="128" spans="1:7" ht="13.5" thickBot="1">
      <c r="A128" s="166"/>
      <c r="B128" s="160"/>
      <c r="C128" s="161"/>
      <c r="D128" s="161"/>
      <c r="E128" s="161"/>
      <c r="F128" s="161"/>
      <c r="G128" s="162"/>
    </row>
    <row r="129" spans="1:7" ht="13.5" thickTop="1">
      <c r="A129" s="166"/>
      <c r="B129" s="164"/>
      <c r="C129" s="164"/>
      <c r="D129" s="164"/>
      <c r="E129" s="164"/>
      <c r="F129" s="164"/>
      <c r="G129" s="164"/>
    </row>
  </sheetData>
  <sheetProtection password="DDAC" sheet="1" objects="1" scenarios="1"/>
  <mergeCells count="9">
    <mergeCell ref="J3:K5"/>
    <mergeCell ref="F1:G1"/>
    <mergeCell ref="B3:G3"/>
    <mergeCell ref="B5:F6"/>
    <mergeCell ref="G5:G6"/>
    <mergeCell ref="B68:F68"/>
    <mergeCell ref="B75:G75"/>
    <mergeCell ref="B77:F78"/>
    <mergeCell ref="G77:G78"/>
  </mergeCells>
  <hyperlinks>
    <hyperlink ref="J3:K5" location="'0'!A1" display="'0'!A1"/>
  </hyperlinks>
  <printOptions/>
  <pageMargins left="0.3937007874015748" right="0.3937007874015748" top="0.3937007874015748" bottom="0.5905511811023623" header="0.1968503937007874" footer="0.1968503937007874"/>
  <pageSetup fitToHeight="2" horizontalDpi="600" verticalDpi="600" orientation="portrait" paperSize="9" scale="90" r:id="rId2"/>
  <headerFooter alignWithMargins="0">
    <oddFooter>&amp;C&amp;"Times New Roman,Normal"&amp;9BASE d'ANGERS
&amp;8Mai 2013&amp;R&amp;"Times New Roman,Normal"&amp;9CHU Angers
02.41.35.50.80</oddFooter>
  </headerFooter>
  <rowBreaks count="1" manualBreakCount="1">
    <brk id="7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MARCWI</dc:creator>
  <cp:keywords/>
  <dc:description/>
  <cp:lastModifiedBy>MARCWI</cp:lastModifiedBy>
  <cp:lastPrinted>2013-04-19T09:27:55Z</cp:lastPrinted>
  <dcterms:created xsi:type="dcterms:W3CDTF">2013-01-31T16:43:03Z</dcterms:created>
  <dcterms:modified xsi:type="dcterms:W3CDTF">2013-05-24T11:42:16Z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149007417</vt:i4>
  </property>
  <property fmtid="{D5CDD505-2E9C-101B-9397-08002B2CF9AE}" pid="3" name="_EmailSubject">
    <vt:lpwstr>RE : RE : RE : UO Pharmacie</vt:lpwstr>
  </property>
  <property fmtid="{D5CDD505-2E9C-101B-9397-08002B2CF9AE}" pid="4" name="_AuthorEmail">
    <vt:lpwstr>Base_Compta_Ana@chu-angers.fr</vt:lpwstr>
  </property>
  <property fmtid="{D5CDD505-2E9C-101B-9397-08002B2CF9AE}" pid="5" name="_AuthorEmailDisplayName">
    <vt:lpwstr>BALCOL Base des Coûts par Activité</vt:lpwstr>
  </property>
</Properties>
</file>