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relie.dossier\Desktop\"/>
    </mc:Choice>
  </mc:AlternateContent>
  <bookViews>
    <workbookView xWindow="0" yWindow="0" windowWidth="19200" windowHeight="7050"/>
  </bookViews>
  <sheets>
    <sheet name="Objectifs" sheetId="4" r:id="rId1"/>
    <sheet name="Outils" sheetId="1" r:id="rId2"/>
    <sheet name="Feuil1" sheetId="5" state="hidden" r:id="rId3"/>
    <sheet name="Règles" sheetId="6" r:id="rId4"/>
  </sheets>
  <definedNames>
    <definedName name="_xlnm.Print_Area" localSheetId="1">Outils!$A$1:$H$42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6" l="1"/>
  <c r="F12" i="1" l="1"/>
  <c r="G12" i="1"/>
  <c r="E12" i="1"/>
  <c r="B12" i="1"/>
  <c r="C12" i="1"/>
  <c r="B9" i="6"/>
  <c r="B7" i="6"/>
  <c r="B5" i="6"/>
  <c r="E34" i="1" l="1"/>
  <c r="B13" i="6"/>
  <c r="B15" i="6"/>
  <c r="B11" i="6"/>
  <c r="L8" i="1" l="1"/>
  <c r="L9" i="1"/>
  <c r="K9" i="1" l="1"/>
  <c r="K8" i="1"/>
  <c r="K10" i="1"/>
  <c r="L10" i="1"/>
  <c r="E14" i="1" l="1"/>
  <c r="E36" i="1" s="1"/>
  <c r="E38" i="1" s="1"/>
  <c r="L13" i="1"/>
  <c r="K13" i="1"/>
  <c r="E40" i="1" l="1"/>
</calcChain>
</file>

<file path=xl/sharedStrings.xml><?xml version="1.0" encoding="utf-8"?>
<sst xmlns="http://schemas.openxmlformats.org/spreadsheetml/2006/main" count="103" uniqueCount="77">
  <si>
    <t>Catégorisation financière des établissements</t>
  </si>
  <si>
    <t>Indicateur de performance du cycle d'exploitation</t>
  </si>
  <si>
    <t>Taux endettement</t>
  </si>
  <si>
    <t>Indépendance financière</t>
  </si>
  <si>
    <t>Fonds de roulement en jours de charges courantes</t>
  </si>
  <si>
    <t>Classification</t>
  </si>
  <si>
    <t>Rouge</t>
  </si>
  <si>
    <t>Orange</t>
  </si>
  <si>
    <t>Vert</t>
  </si>
  <si>
    <t>PERF</t>
  </si>
  <si>
    <t>Patrimoine</t>
  </si>
  <si>
    <t>Indicateurs patrimoniaux</t>
  </si>
  <si>
    <t>Analyse de la faisabilité financière et du niveau de risque financier de l'opération</t>
  </si>
  <si>
    <t>Risque élevé</t>
  </si>
  <si>
    <t>Risque Modéré</t>
  </si>
  <si>
    <t>Risque Faible</t>
  </si>
  <si>
    <t>Niveau d'aide</t>
  </si>
  <si>
    <t>Faible</t>
  </si>
  <si>
    <t>Au regard du gain attendu</t>
  </si>
  <si>
    <t>Elevé</t>
  </si>
  <si>
    <t>Enjeux</t>
  </si>
  <si>
    <t>Montant investissements (1)</t>
  </si>
  <si>
    <t>Montant Produits (2)</t>
  </si>
  <si>
    <t>Poids de l'investissement (1)/(2)</t>
  </si>
  <si>
    <t xml:space="preserve">Plan performance très ambitieux à mettre en place </t>
  </si>
  <si>
    <t>Plan performance ambitieux à mettre en place</t>
  </si>
  <si>
    <t>Possibilité de mobilisation des ressources propres de l’établissement</t>
  </si>
  <si>
    <t>L’outil Excel automatisé présenté ici permet aux établissements et aux ARS de traduire concrètement la situation d’un projet.</t>
  </si>
  <si>
    <t xml:space="preserve">La catégorisation financière des établissements est proposée en deux temps : </t>
  </si>
  <si>
    <t>La catégorisation de la situation financière de l’ES est déterminée en croisant 5 indicateurs d’exploitation, d’endettement et de bilan :</t>
  </si>
  <si>
    <t>Il est proposé de caractériser la situation financière de l’ES en croisant ces 5 indicateurs étant entendu que la CAF nette est l’indicateur majeur car structurel découlant de la marge brute et de la situation de l’endettement de l’ES.</t>
  </si>
  <si>
    <t>Saisie à effectuer dans les cases remplies en jaune *</t>
  </si>
  <si>
    <t>Indicateurs performance du cylce d'exploitation</t>
  </si>
  <si>
    <t>Taux de marge brute</t>
  </si>
  <si>
    <t>CAF nette</t>
  </si>
  <si>
    <t>&lt;3%</t>
  </si>
  <si>
    <t>&lt;0%</t>
  </si>
  <si>
    <t>entre 0 et 3%</t>
  </si>
  <si>
    <t>&gt; = 3%</t>
  </si>
  <si>
    <t>&gt; 50 Jours</t>
  </si>
  <si>
    <t>&lt; 10 Jours</t>
  </si>
  <si>
    <t>&gt; 60 Jours</t>
  </si>
  <si>
    <t>entre 30 et 50 %</t>
  </si>
  <si>
    <t>&lt; 30 %</t>
  </si>
  <si>
    <t>&lt; 50 %</t>
  </si>
  <si>
    <t>au-delà de 20 jours</t>
  </si>
  <si>
    <t>entre 10 et 20 Jours</t>
  </si>
  <si>
    <t>entre 50 et 60 %</t>
  </si>
  <si>
    <t>Niveaux de criticité</t>
  </si>
  <si>
    <t>Situation Equilibrée</t>
  </si>
  <si>
    <t>-          Sa faisabilité financière a priori ou pas,</t>
  </si>
  <si>
    <t>-          Aux enjeux d’amélioration de performance de l’établissement de santé (ES) attendus grâce à l’opération d’investissement,</t>
  </si>
  <si>
    <t>-          A la révision des hypothèses architecturales posées compte tenu l’absence de faisabilité financière avérée et des effets leviers escomptés de l’opération d’investissement.</t>
  </si>
  <si>
    <t>Objectifs de la fiche pratique : Catégorisation des risques (scoring situation financière vs poids de l’investissement) dans le cadre d’un projet d’investissement</t>
  </si>
  <si>
    <t xml:space="preserve">L’écart entre les charges et ressources constitue une hypothèse de mobilisation potentielle de l’aide régionale qui renvoie à un dialogue de gestion ARS-Etablissement sur le bien-fondé du dossier au regard de la pertinence de l’opération d’investissement sur son territoire, </t>
  </si>
  <si>
    <t xml:space="preserve">de l’impérieuse nécessité en cas de vétusté majeure, des objectifs de performance que se fixe l’établissement au regard de l’opération d’investissement attendue. </t>
  </si>
  <si>
    <t>Les situations intérmédiaires correspondront donc à des situations Tendues</t>
  </si>
  <si>
    <r>
      <rPr>
        <b/>
        <sz val="13"/>
        <color theme="8" tint="-0.499984740745262"/>
        <rFont val="Times New Roman"/>
        <family val="1"/>
      </rPr>
      <t xml:space="preserve">L’établissement ou l’ARS complète tout d’abord le premier bloc : </t>
    </r>
    <r>
      <rPr>
        <sz val="13"/>
        <color theme="1"/>
        <rFont val="Times New Roman"/>
        <family val="1"/>
      </rPr>
      <t xml:space="preserve">
les 5 ratios de performance d’exploitation et patrimoniaux.
Il est ainsi déterminé si la situation financière est </t>
    </r>
    <r>
      <rPr>
        <b/>
        <sz val="13"/>
        <color rgb="FFFF0000"/>
        <rFont val="Times New Roman"/>
        <family val="1"/>
      </rPr>
      <t>dégradée</t>
    </r>
    <r>
      <rPr>
        <b/>
        <sz val="13"/>
        <color theme="1"/>
        <rFont val="Times New Roman"/>
        <family val="1"/>
      </rPr>
      <t xml:space="preserve">, </t>
    </r>
    <r>
      <rPr>
        <b/>
        <sz val="13"/>
        <color theme="5"/>
        <rFont val="Times New Roman"/>
        <family val="1"/>
      </rPr>
      <t>tendue</t>
    </r>
    <r>
      <rPr>
        <b/>
        <sz val="13"/>
        <color theme="1"/>
        <rFont val="Times New Roman"/>
        <family val="1"/>
      </rPr>
      <t xml:space="preserve"> et </t>
    </r>
    <r>
      <rPr>
        <b/>
        <sz val="13"/>
        <color rgb="FF00B050"/>
        <rFont val="Times New Roman"/>
        <family val="1"/>
      </rPr>
      <t>équilibrée</t>
    </r>
    <r>
      <rPr>
        <sz val="13"/>
        <color theme="1"/>
        <rFont val="Times New Roman"/>
        <family val="1"/>
      </rPr>
      <t xml:space="preserve"> en fonction des fourchettes de cibles et des croisements d’indicateurs (couleur rouge/ orange/vert) définis dans la fiche pratique catégorisation des risques.</t>
    </r>
  </si>
  <si>
    <r>
      <t xml:space="preserve">Puis, l’établissement ou l’ARS complète les données sur le montant de son opération d’investissement et sur le montant de ses produits de fonctionnement, ce qui détermine </t>
    </r>
    <r>
      <rPr>
        <b/>
        <sz val="13"/>
        <color theme="1"/>
        <rFont val="Times New Roman"/>
        <family val="1"/>
      </rPr>
      <t>au regard de sa situation financière un niveau de risque (</t>
    </r>
    <r>
      <rPr>
        <b/>
        <sz val="13"/>
        <color rgb="FF00B050"/>
        <rFont val="Times New Roman"/>
        <family val="1"/>
      </rPr>
      <t>faible</t>
    </r>
    <r>
      <rPr>
        <b/>
        <sz val="13"/>
        <color theme="1"/>
        <rFont val="Times New Roman"/>
        <family val="1"/>
      </rPr>
      <t>/</t>
    </r>
    <r>
      <rPr>
        <b/>
        <sz val="13"/>
        <color rgb="FFFF9933"/>
        <rFont val="Times New Roman"/>
        <family val="1"/>
      </rPr>
      <t>modéré</t>
    </r>
    <r>
      <rPr>
        <b/>
        <sz val="13"/>
        <color theme="1"/>
        <rFont val="Times New Roman"/>
        <family val="1"/>
      </rPr>
      <t>/</t>
    </r>
    <r>
      <rPr>
        <b/>
        <sz val="13"/>
        <color rgb="FFFF0000"/>
        <rFont val="Times New Roman"/>
        <family val="1"/>
      </rPr>
      <t>élevé</t>
    </r>
    <r>
      <rPr>
        <sz val="13"/>
        <color theme="1"/>
        <rFont val="Times New Roman"/>
        <family val="1"/>
      </rPr>
      <t xml:space="preserve">) et un </t>
    </r>
    <r>
      <rPr>
        <b/>
        <sz val="13"/>
        <color theme="1"/>
        <rFont val="Times New Roman"/>
        <family val="1"/>
      </rPr>
      <t>plan d’action performance à renforcer</t>
    </r>
    <r>
      <rPr>
        <sz val="13"/>
        <color theme="1"/>
        <rFont val="Times New Roman"/>
        <family val="1"/>
      </rPr>
      <t xml:space="preserve"> ainsi qu’un </t>
    </r>
    <r>
      <rPr>
        <b/>
        <sz val="13"/>
        <color theme="1"/>
        <rFont val="Times New Roman"/>
        <family val="1"/>
      </rPr>
      <t>enjeu d’aide à cibler</t>
    </r>
    <r>
      <rPr>
        <sz val="13"/>
        <color theme="1"/>
        <rFont val="Times New Roman"/>
        <family val="1"/>
      </rPr>
      <t>.</t>
    </r>
  </si>
  <si>
    <t>Indicateurs performance du cycle d'exploitation</t>
  </si>
  <si>
    <t>&gt; 50 %</t>
  </si>
  <si>
    <t>&gt; 60 %</t>
  </si>
  <si>
    <t xml:space="preserve">Situation automatiquement Dégradée </t>
  </si>
  <si>
    <t xml:space="preserve">Taux CAF Nette </t>
  </si>
  <si>
    <t>Règles d'attribution de la catégorisation</t>
  </si>
  <si>
    <r>
      <t>La fiche pratique de catégorisation des risques</t>
    </r>
    <r>
      <rPr>
        <sz val="12"/>
        <color theme="3"/>
        <rFont val="Calibri"/>
        <family val="2"/>
        <scheme val="minor"/>
      </rPr>
      <t xml:space="preserve"> est un </t>
    </r>
    <r>
      <rPr>
        <b/>
        <sz val="12"/>
        <color theme="3"/>
        <rFont val="Calibri"/>
        <family val="2"/>
        <scheme val="minor"/>
      </rPr>
      <t>outil d’aide à la décision</t>
    </r>
    <r>
      <rPr>
        <sz val="12"/>
        <color theme="3"/>
        <rFont val="Calibri"/>
        <family val="2"/>
        <scheme val="minor"/>
      </rPr>
      <t xml:space="preserve"> permettant d’évaluer si, à l’étape 1 du projet d’investissement, les conditions de </t>
    </r>
    <r>
      <rPr>
        <b/>
        <sz val="12"/>
        <color theme="3"/>
        <rFont val="Calibri"/>
        <family val="2"/>
        <scheme val="minor"/>
      </rPr>
      <t xml:space="preserve">faisabilité financière </t>
    </r>
    <r>
      <rPr>
        <sz val="12"/>
        <color theme="3"/>
        <rFont val="Calibri"/>
        <family val="2"/>
        <scheme val="minor"/>
      </rPr>
      <t>sont réunies et définir les actions complémentaires à mettre en œuvre pour les réunir le cas échéant.</t>
    </r>
  </si>
  <si>
    <r>
      <t xml:space="preserve">1)      </t>
    </r>
    <r>
      <rPr>
        <b/>
        <u/>
        <sz val="14"/>
        <color theme="3"/>
        <rFont val="Calibri"/>
        <family val="2"/>
        <scheme val="minor"/>
      </rPr>
      <t>La situation de l’Etablissement de Santé avant opération d’investissement sur la base des fiches T0 (scoring)</t>
    </r>
  </si>
  <si>
    <r>
      <t xml:space="preserve">·         </t>
    </r>
    <r>
      <rPr>
        <b/>
        <sz val="12"/>
        <color theme="3"/>
        <rFont val="Calibri"/>
        <family val="2"/>
        <scheme val="minor"/>
      </rPr>
      <t>Taux de marge brute</t>
    </r>
    <r>
      <rPr>
        <sz val="12"/>
        <color theme="3"/>
        <rFont val="Calibri"/>
        <family val="2"/>
        <scheme val="minor"/>
      </rPr>
      <t xml:space="preserve"> évalué au regard de la part consacrée à l’investissement courant</t>
    </r>
    <r>
      <rPr>
        <b/>
        <sz val="12"/>
        <color theme="3"/>
        <rFont val="Calibri"/>
        <family val="2"/>
        <scheme val="minor"/>
      </rPr>
      <t xml:space="preserve"> </t>
    </r>
  </si>
  <si>
    <r>
      <t xml:space="preserve">·         </t>
    </r>
    <r>
      <rPr>
        <b/>
        <sz val="12"/>
        <color theme="3"/>
        <rFont val="Calibri"/>
        <family val="2"/>
        <scheme val="minor"/>
      </rPr>
      <t>CAF nette</t>
    </r>
    <r>
      <rPr>
        <sz val="12"/>
        <color theme="3"/>
        <rFont val="Calibri"/>
        <family val="2"/>
        <scheme val="minor"/>
      </rPr>
      <t xml:space="preserve"> pour cibler le poids de la dette du passé à rembourser et la capacité de l’établissement à financer seul ses investissements courants</t>
    </r>
  </si>
  <si>
    <r>
      <t xml:space="preserve">·         </t>
    </r>
    <r>
      <rPr>
        <b/>
        <sz val="12"/>
        <color theme="3"/>
        <rFont val="Calibri"/>
        <family val="2"/>
        <scheme val="minor"/>
      </rPr>
      <t>Indépendance financière</t>
    </r>
    <r>
      <rPr>
        <sz val="12"/>
        <color theme="3"/>
        <rFont val="Calibri"/>
        <family val="2"/>
        <scheme val="minor"/>
      </rPr>
      <t xml:space="preserve"> et </t>
    </r>
    <r>
      <rPr>
        <b/>
        <sz val="12"/>
        <color theme="3"/>
        <rFont val="Calibri"/>
        <family val="2"/>
        <scheme val="minor"/>
      </rPr>
      <t>taux d’endettement</t>
    </r>
    <r>
      <rPr>
        <sz val="12"/>
        <color theme="3"/>
        <rFont val="Calibri"/>
        <family val="2"/>
        <scheme val="minor"/>
      </rPr>
      <t xml:space="preserve"> pour cibler la capacité de l’établissement à lever de nouveaux emprunts</t>
    </r>
  </si>
  <si>
    <r>
      <t xml:space="preserve">·         </t>
    </r>
    <r>
      <rPr>
        <b/>
        <sz val="12"/>
        <color theme="3"/>
        <rFont val="Calibri"/>
        <family val="2"/>
        <scheme val="minor"/>
      </rPr>
      <t>Fonds de roulement en nombre de jours de charges courantes</t>
    </r>
    <r>
      <rPr>
        <sz val="12"/>
        <color theme="3"/>
        <rFont val="Calibri"/>
        <family val="2"/>
        <scheme val="minor"/>
      </rPr>
      <t xml:space="preserve"> pour évaluer l’état structurel et les enjeux de trésorerie.</t>
    </r>
  </si>
  <si>
    <r>
      <t xml:space="preserve">Ces indicateurs présentent </t>
    </r>
    <r>
      <rPr>
        <b/>
        <sz val="12"/>
        <color theme="3"/>
        <rFont val="Calibri"/>
        <family val="2"/>
        <scheme val="minor"/>
      </rPr>
      <t>un scoring</t>
    </r>
    <r>
      <rPr>
        <sz val="12"/>
        <color theme="3"/>
        <rFont val="Calibri"/>
        <family val="2"/>
        <scheme val="minor"/>
      </rPr>
      <t xml:space="preserve"> définissant un niveau de criticité des indicateurs du moins critique au plus critique : </t>
    </r>
    <r>
      <rPr>
        <b/>
        <sz val="12"/>
        <color rgb="FF00B050"/>
        <rFont val="Calibri"/>
        <family val="2"/>
        <scheme val="minor"/>
      </rPr>
      <t>vert</t>
    </r>
    <r>
      <rPr>
        <b/>
        <sz val="12"/>
        <color theme="3"/>
        <rFont val="Calibri"/>
        <family val="2"/>
        <scheme val="minor"/>
      </rPr>
      <t xml:space="preserve">, </t>
    </r>
    <r>
      <rPr>
        <b/>
        <sz val="12"/>
        <color rgb="FFFFC000"/>
        <rFont val="Calibri"/>
        <family val="2"/>
        <scheme val="minor"/>
      </rPr>
      <t>orange</t>
    </r>
    <r>
      <rPr>
        <b/>
        <sz val="12"/>
        <color theme="3"/>
        <rFont val="Calibri"/>
        <family val="2"/>
        <scheme val="minor"/>
      </rPr>
      <t xml:space="preserve"> et</t>
    </r>
    <r>
      <rPr>
        <b/>
        <sz val="12"/>
        <color rgb="FFFF0000"/>
        <rFont val="Calibri"/>
        <family val="2"/>
        <scheme val="minor"/>
      </rPr>
      <t xml:space="preserve"> rouge</t>
    </r>
    <r>
      <rPr>
        <b/>
        <sz val="12"/>
        <color theme="3"/>
        <rFont val="Calibri"/>
        <family val="2"/>
        <scheme val="minor"/>
      </rPr>
      <t>.</t>
    </r>
  </si>
  <si>
    <r>
      <t xml:space="preserve">2)      </t>
    </r>
    <r>
      <rPr>
        <b/>
        <u/>
        <sz val="14"/>
        <color theme="3"/>
        <rFont val="Calibri"/>
        <family val="2"/>
        <scheme val="minor"/>
      </rPr>
      <t xml:space="preserve">Le croisement des indicateurs de la situation financière (scoring) et de l’opération projetée (poids de l’investissement) afin de déterminer les conditions de la faisabilité financière. </t>
    </r>
  </si>
  <si>
    <r>
      <t xml:space="preserve">Le premier plan de financement de l’opération d’investissement esquissé à l’étape 1 </t>
    </r>
    <r>
      <rPr>
        <sz val="12"/>
        <color theme="3"/>
        <rFont val="Calibri"/>
        <family val="2"/>
        <scheme val="minor"/>
      </rPr>
      <t>vise ainsi à projeter l’ES dans une réflexion sur :</t>
    </r>
  </si>
  <si>
    <t>Le principe d’une première pertinence économique de l’opération d’investissement à l’étape 1 peut ainsi être posé en concluant à :</t>
  </si>
  <si>
    <r>
      <t xml:space="preserve"> .  </t>
    </r>
    <r>
      <rPr>
        <b/>
        <sz val="12"/>
        <color theme="3"/>
        <rFont val="Calibri"/>
        <family val="2"/>
        <scheme val="minor"/>
      </rPr>
      <t>Sa situation patrimoniale</t>
    </r>
    <r>
      <rPr>
        <sz val="12"/>
        <color theme="3"/>
        <rFont val="Calibri"/>
        <family val="2"/>
        <scheme val="minor"/>
      </rPr>
      <t> : capacité à lever des emprunts ou à prélever sur le fonds de roulement (excédents passés), à mobiliser d’autres ressources telles que des cessions.</t>
    </r>
  </si>
  <si>
    <r>
      <t xml:space="preserve"> .  </t>
    </r>
    <r>
      <rPr>
        <b/>
        <sz val="12"/>
        <color theme="3"/>
        <rFont val="Calibri"/>
        <family val="2"/>
        <scheme val="minor"/>
      </rPr>
      <t>Sa performance</t>
    </r>
    <r>
      <rPr>
        <sz val="12"/>
        <color theme="3"/>
        <rFont val="Calibri"/>
        <family val="2"/>
        <scheme val="minor"/>
      </rPr>
      <t> : capacité à dégager de l’autofinancement à partir de la marge brute après remboursement des annuités d’emprunt (CAF nette) dès la mise en œuvre de l’opération d’investissement, voire avant par des plans d’actions court terme 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</si>
</sst>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.0%"/>
    <numFmt numFmtId="165" formatCode="_-* #,##0\ &quot;€&quot;_-;\-* #,##0\ &quot;€&quot;_-;_-* &quot;-&quot;??\ &quot;€&quot;_-;_-@_-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theme="0"/>
      <name val="Times New Roman"/>
      <family val="1"/>
    </font>
    <font>
      <sz val="11"/>
      <color theme="1"/>
      <name val="Times New Roman"/>
      <family val="1"/>
    </font>
    <font>
      <b/>
      <sz val="14"/>
      <color theme="0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16"/>
      <color theme="1"/>
      <name val="Times New Roman"/>
      <family val="1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u/>
      <sz val="14"/>
      <color theme="3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8" tint="-0.499984740745262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1"/>
      <name val="Times New Roman"/>
      <family val="1"/>
    </font>
    <font>
      <b/>
      <sz val="13"/>
      <color theme="5"/>
      <name val="Times New Roman"/>
      <family val="1"/>
    </font>
    <font>
      <b/>
      <sz val="13"/>
      <color rgb="FF00B050"/>
      <name val="Times New Roman"/>
      <family val="1"/>
    </font>
    <font>
      <b/>
      <sz val="13"/>
      <color rgb="FFFF9933"/>
      <name val="Times New Roman"/>
      <family val="1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theme="0"/>
      <name val="Times New Roman"/>
      <family val="1"/>
    </font>
    <font>
      <b/>
      <i/>
      <u/>
      <sz val="13"/>
      <color theme="3"/>
      <name val="Times New Roman"/>
      <family val="1"/>
    </font>
    <font>
      <sz val="13"/>
      <color theme="3"/>
      <name val="Times New Roman"/>
      <family val="1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 style="thick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ck">
        <color theme="8" tint="0.39994506668294322"/>
      </left>
      <right style="thick">
        <color theme="8" tint="0.39994506668294322"/>
      </right>
      <top style="thick">
        <color theme="8" tint="0.39994506668294322"/>
      </top>
      <bottom style="thick">
        <color theme="8" tint="0.39994506668294322"/>
      </bottom>
      <diagonal/>
    </border>
    <border>
      <left style="medium">
        <color theme="4" tint="-0.249977111117893"/>
      </left>
      <right/>
      <top/>
      <bottom/>
      <diagonal/>
    </border>
    <border>
      <left/>
      <right/>
      <top style="medium">
        <color theme="4" tint="-0.249977111117893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 style="thick">
        <color theme="4" tint="-0.24994659260841701"/>
      </top>
      <bottom style="medium">
        <color theme="4" tint="-0.249977111117893"/>
      </bottom>
      <diagonal/>
    </border>
    <border>
      <left style="thick">
        <color theme="8" tint="0.39994506668294322"/>
      </left>
      <right/>
      <top style="thick">
        <color theme="8" tint="0.39994506668294322"/>
      </top>
      <bottom style="thick">
        <color theme="8" tint="0.39994506668294322"/>
      </bottom>
      <diagonal/>
    </border>
    <border>
      <left/>
      <right style="thick">
        <color theme="8" tint="0.39994506668294322"/>
      </right>
      <top style="thick">
        <color theme="8" tint="0.39994506668294322"/>
      </top>
      <bottom style="thick">
        <color theme="8" tint="0.399945066682943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Fill="1"/>
    <xf numFmtId="0" fontId="0" fillId="7" borderId="2" xfId="0" applyFill="1" applyBorder="1" applyAlignment="1">
      <alignment horizontal="center" vertical="center"/>
    </xf>
    <xf numFmtId="9" fontId="0" fillId="8" borderId="2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13" fillId="9" borderId="0" xfId="0" applyFont="1" applyFill="1" applyAlignment="1">
      <alignment horizontal="centerContinuous" vertical="center"/>
    </xf>
    <xf numFmtId="0" fontId="14" fillId="9" borderId="0" xfId="0" applyFont="1" applyFill="1" applyAlignment="1">
      <alignment horizontal="centerContinuous" vertical="center"/>
    </xf>
    <xf numFmtId="0" fontId="15" fillId="0" borderId="0" xfId="0" applyFont="1" applyAlignment="1">
      <alignment horizontal="left" vertical="center"/>
    </xf>
    <xf numFmtId="0" fontId="10" fillId="0" borderId="0" xfId="0" applyFont="1"/>
    <xf numFmtId="0" fontId="0" fillId="0" borderId="0" xfId="0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7" fillId="0" borderId="0" xfId="0" applyFont="1" applyFill="1" applyProtection="1">
      <protection locked="0"/>
    </xf>
    <xf numFmtId="0" fontId="20" fillId="3" borderId="6" xfId="0" applyFont="1" applyFill="1" applyBorder="1" applyAlignment="1" applyProtection="1">
      <alignment horizontal="center" vertical="center" wrapText="1"/>
      <protection locked="0"/>
    </xf>
    <xf numFmtId="164" fontId="5" fillId="5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9" fontId="5" fillId="5" borderId="6" xfId="0" applyNumberFormat="1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10" fontId="5" fillId="0" borderId="0" xfId="0" applyNumberFormat="1" applyFont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Protection="1">
      <protection locked="0"/>
    </xf>
    <xf numFmtId="0" fontId="25" fillId="0" borderId="0" xfId="0" applyFont="1" applyProtection="1"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Protection="1">
      <protection locked="0"/>
    </xf>
    <xf numFmtId="0" fontId="26" fillId="7" borderId="2" xfId="0" applyFont="1" applyFill="1" applyBorder="1" applyAlignment="1" applyProtection="1">
      <alignment horizontal="center" vertical="center"/>
      <protection locked="0"/>
    </xf>
    <xf numFmtId="0" fontId="26" fillId="0" borderId="0" xfId="0" applyFont="1" applyProtection="1">
      <protection locked="0"/>
    </xf>
    <xf numFmtId="9" fontId="2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8" borderId="2" xfId="0" applyFont="1" applyFill="1" applyBorder="1" applyAlignment="1" applyProtection="1">
      <alignment horizontal="center" vertical="center"/>
      <protection locked="0"/>
    </xf>
    <xf numFmtId="0" fontId="25" fillId="4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165" fontId="5" fillId="5" borderId="6" xfId="1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28" fillId="0" borderId="0" xfId="0" applyFont="1" applyProtection="1">
      <protection locked="0"/>
    </xf>
    <xf numFmtId="0" fontId="5" fillId="0" borderId="2" xfId="0" applyFont="1" applyBorder="1" applyAlignment="1" applyProtection="1">
      <alignment horizontal="center"/>
    </xf>
    <xf numFmtId="0" fontId="17" fillId="0" borderId="0" xfId="0" applyFont="1" applyAlignment="1" applyProtection="1">
      <alignment horizontal="center" vertical="center"/>
    </xf>
    <xf numFmtId="0" fontId="0" fillId="0" borderId="0" xfId="0" applyProtection="1"/>
    <xf numFmtId="164" fontId="5" fillId="0" borderId="9" xfId="2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17" fillId="0" borderId="0" xfId="0" applyFont="1" applyProtection="1"/>
    <xf numFmtId="0" fontId="29" fillId="0" borderId="0" xfId="0" applyFont="1" applyProtection="1"/>
    <xf numFmtId="0" fontId="29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center" vertical="center" wrapText="1"/>
      <protection locked="0"/>
    </xf>
    <xf numFmtId="0" fontId="20" fillId="3" borderId="10" xfId="0" applyFont="1" applyFill="1" applyBorder="1" applyAlignment="1" applyProtection="1">
      <alignment horizontal="center" vertical="center" wrapText="1"/>
      <protection locked="0"/>
    </xf>
    <xf numFmtId="0" fontId="20" fillId="3" borderId="11" xfId="0" applyFont="1" applyFill="1" applyBorder="1" applyAlignment="1" applyProtection="1">
      <alignment horizontal="center" vertical="center" wrapText="1"/>
      <protection locked="0"/>
    </xf>
    <xf numFmtId="0" fontId="20" fillId="3" borderId="6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 wrapText="1"/>
      <protection locked="0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4" fillId="9" borderId="0" xfId="0" applyFont="1" applyFill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1" fillId="0" borderId="0" xfId="0" applyFont="1"/>
    <xf numFmtId="0" fontId="35" fillId="9" borderId="0" xfId="0" applyFont="1" applyFill="1" applyAlignment="1">
      <alignment horizontal="centerContinuous" vertical="center"/>
    </xf>
    <xf numFmtId="0" fontId="36" fillId="0" borderId="0" xfId="0" applyFont="1"/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/>
    </xf>
  </cellXfs>
  <cellStyles count="3">
    <cellStyle name="Monétaire" xfId="1" builtinId="4"/>
    <cellStyle name="Normal" xfId="0" builtinId="0"/>
    <cellStyle name="Pourcentage" xfId="2" builtinId="5"/>
  </cellStyles>
  <dxfs count="25">
    <dxf>
      <font>
        <color rgb="FFC00000"/>
      </font>
      <fill>
        <patternFill>
          <bgColor rgb="FFC00000"/>
        </patternFill>
      </fill>
    </dxf>
    <dxf>
      <font>
        <color theme="5"/>
      </font>
      <fill>
        <patternFill>
          <bgColor theme="5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5"/>
      </font>
      <fill>
        <patternFill>
          <bgColor theme="5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5"/>
      </font>
      <fill>
        <patternFill>
          <bgColor theme="5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5"/>
      </font>
      <fill>
        <patternFill>
          <bgColor theme="5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5"/>
      </font>
      <fill>
        <patternFill>
          <bgColor theme="5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9933"/>
      </font>
      <fill>
        <patternFill patternType="none">
          <bgColor auto="1"/>
        </patternFill>
      </fill>
    </dxf>
    <dxf>
      <font>
        <color theme="9"/>
      </font>
    </dxf>
    <dxf>
      <font>
        <color rgb="FFFF0000"/>
      </font>
    </dxf>
    <dxf>
      <font>
        <color rgb="FFFF9933"/>
      </font>
      <fill>
        <patternFill patternType="none">
          <bgColor auto="1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CC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9933"/>
      <color rgb="FFFFCCCC"/>
      <color rgb="FFCC0000"/>
      <color rgb="FFFF9999"/>
      <color rgb="FFCC99FF"/>
      <color rgb="FFAC75D5"/>
      <color rgb="FFF3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39"/>
  <sheetViews>
    <sheetView showGridLines="0" tabSelected="1" workbookViewId="0">
      <selection activeCell="D35" sqref="D35"/>
    </sheetView>
  </sheetViews>
  <sheetFormatPr baseColWidth="10" defaultRowHeight="15" x14ac:dyDescent="0.25"/>
  <cols>
    <col min="1" max="1" width="11.42578125" style="2"/>
  </cols>
  <sheetData>
    <row r="2" spans="1:24" ht="35.25" customHeight="1" x14ac:dyDescent="0.25">
      <c r="A2" s="89" t="s">
        <v>53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17"/>
      <c r="Q2" s="17"/>
      <c r="R2" s="17"/>
      <c r="S2" s="17"/>
      <c r="T2" s="17"/>
      <c r="U2" s="17"/>
    </row>
    <row r="4" spans="1:24" ht="15.75" x14ac:dyDescent="0.25">
      <c r="A4" s="84" t="s">
        <v>65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</row>
    <row r="5" spans="1:24" ht="15.75" x14ac:dyDescent="0.25">
      <c r="A5" s="91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</row>
    <row r="6" spans="1:24" ht="15.75" x14ac:dyDescent="0.25">
      <c r="A6" s="85" t="s">
        <v>27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</row>
    <row r="7" spans="1:24" ht="15.75" x14ac:dyDescent="0.25">
      <c r="A7" s="85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</row>
    <row r="8" spans="1:24" ht="15.75" x14ac:dyDescent="0.25">
      <c r="A8" s="86" t="s">
        <v>74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0"/>
    </row>
    <row r="9" spans="1:24" ht="8.25" customHeight="1" x14ac:dyDescent="0.25">
      <c r="A9" s="86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0"/>
    </row>
    <row r="10" spans="1:24" ht="15.75" x14ac:dyDescent="0.25">
      <c r="A10" s="86" t="s">
        <v>50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0"/>
    </row>
    <row r="11" spans="1:24" ht="15.75" x14ac:dyDescent="0.25">
      <c r="A11" s="86" t="s">
        <v>51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0"/>
    </row>
    <row r="12" spans="1:24" ht="15.75" x14ac:dyDescent="0.25">
      <c r="A12" s="86" t="s">
        <v>52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0"/>
    </row>
    <row r="13" spans="1:24" ht="7.5" customHeight="1" x14ac:dyDescent="0.25">
      <c r="A13" s="86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</row>
    <row r="14" spans="1:24" ht="18.75" x14ac:dyDescent="0.25">
      <c r="A14" s="87" t="s">
        <v>28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</row>
    <row r="15" spans="1:24" ht="15.75" x14ac:dyDescent="0.25">
      <c r="A15" s="84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</row>
    <row r="16" spans="1:24" ht="18.75" x14ac:dyDescent="0.25">
      <c r="A16" s="88"/>
      <c r="B16" s="18" t="s">
        <v>66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</row>
    <row r="17" spans="1:23" ht="15.75" x14ac:dyDescent="0.25">
      <c r="A17" s="84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</row>
    <row r="18" spans="1:23" ht="15.75" x14ac:dyDescent="0.25">
      <c r="A18" s="86" t="s">
        <v>29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83"/>
      <c r="U18" s="83"/>
      <c r="V18" s="83"/>
      <c r="W18" s="83"/>
    </row>
    <row r="19" spans="1:23" ht="9" customHeight="1" x14ac:dyDescent="0.25">
      <c r="A19" s="86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83"/>
      <c r="U19" s="83"/>
      <c r="V19" s="83"/>
      <c r="W19" s="83"/>
    </row>
    <row r="20" spans="1:23" ht="15.75" x14ac:dyDescent="0.25">
      <c r="A20" s="86" t="s">
        <v>67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83"/>
      <c r="U20" s="83"/>
      <c r="V20" s="83"/>
      <c r="W20" s="83"/>
    </row>
    <row r="21" spans="1:23" ht="15.75" x14ac:dyDescent="0.25">
      <c r="A21" s="86" t="s">
        <v>68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83"/>
      <c r="U21" s="83"/>
      <c r="V21" s="83"/>
      <c r="W21" s="83"/>
    </row>
    <row r="22" spans="1:23" ht="15.75" x14ac:dyDescent="0.25">
      <c r="A22" s="86" t="s">
        <v>69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83"/>
      <c r="U22" s="83"/>
      <c r="V22" s="83"/>
      <c r="W22" s="83"/>
    </row>
    <row r="23" spans="1:23" ht="15.75" x14ac:dyDescent="0.25">
      <c r="A23" s="86" t="s">
        <v>70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83"/>
      <c r="U23" s="83"/>
      <c r="V23" s="83"/>
      <c r="W23" s="83"/>
    </row>
    <row r="24" spans="1:23" ht="15.75" x14ac:dyDescent="0.25">
      <c r="A24" s="86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83"/>
      <c r="U24" s="83"/>
      <c r="V24" s="83"/>
      <c r="W24" s="83"/>
    </row>
    <row r="25" spans="1:23" ht="15.75" x14ac:dyDescent="0.25">
      <c r="A25" s="86" t="s">
        <v>71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83"/>
      <c r="U25" s="83"/>
      <c r="V25" s="83"/>
      <c r="W25" s="83"/>
    </row>
    <row r="26" spans="1:23" ht="15.75" x14ac:dyDescent="0.25">
      <c r="A26" s="86" t="s">
        <v>30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83"/>
      <c r="U26" s="83"/>
      <c r="V26" s="83"/>
      <c r="W26" s="83"/>
    </row>
    <row r="27" spans="1:23" ht="15.75" x14ac:dyDescent="0.25">
      <c r="A27" s="86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</row>
    <row r="28" spans="1:23" ht="18.75" x14ac:dyDescent="0.25">
      <c r="A28" s="88"/>
      <c r="B28" s="18" t="s">
        <v>72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</row>
    <row r="29" spans="1:23" ht="15.75" x14ac:dyDescent="0.25">
      <c r="A29" s="88"/>
      <c r="B29" s="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  <row r="30" spans="1:23" ht="15.75" x14ac:dyDescent="0.25">
      <c r="A30" s="84" t="s">
        <v>73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</row>
    <row r="31" spans="1:23" ht="15.75" x14ac:dyDescent="0.25">
      <c r="A31" s="86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</row>
    <row r="32" spans="1:23" ht="15.75" x14ac:dyDescent="0.25">
      <c r="A32" s="86" t="s">
        <v>76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</row>
    <row r="33" spans="1:23" ht="15.75" x14ac:dyDescent="0.25">
      <c r="A33" s="86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</row>
    <row r="34" spans="1:23" ht="15.75" x14ac:dyDescent="0.25">
      <c r="A34" s="86" t="s">
        <v>75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</row>
    <row r="35" spans="1:23" ht="15.75" x14ac:dyDescent="0.25">
      <c r="A35" s="86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</row>
    <row r="36" spans="1:23" ht="15.75" x14ac:dyDescent="0.25">
      <c r="A36" s="84" t="s">
        <v>54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</row>
    <row r="37" spans="1:23" ht="15.75" x14ac:dyDescent="0.25">
      <c r="A37" s="84" t="s">
        <v>55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</row>
    <row r="38" spans="1:23" x14ac:dyDescent="0.2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</row>
    <row r="39" spans="1:23" x14ac:dyDescent="0.2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"/>
  <sheetViews>
    <sheetView showGridLines="0" topLeftCell="A7" zoomScale="70" zoomScaleNormal="70" workbookViewId="0">
      <selection activeCell="E9" sqref="E9"/>
    </sheetView>
  </sheetViews>
  <sheetFormatPr baseColWidth="10" defaultRowHeight="15" outlineLevelCol="1" x14ac:dyDescent="0.25"/>
  <cols>
    <col min="1" max="1" width="11.42578125" style="20"/>
    <col min="2" max="2" width="22.85546875" style="20" customWidth="1"/>
    <col min="3" max="3" width="18.42578125" style="20" customWidth="1"/>
    <col min="4" max="4" width="11.42578125" style="20"/>
    <col min="5" max="5" width="23.140625" style="20" customWidth="1"/>
    <col min="6" max="6" width="21.28515625" style="20" customWidth="1"/>
    <col min="7" max="7" width="24.42578125" style="20" customWidth="1"/>
    <col min="8" max="9" width="11.42578125" style="20"/>
    <col min="10" max="12" width="11.42578125" style="20" hidden="1" customWidth="1" outlineLevel="1"/>
    <col min="13" max="15" width="10.85546875" style="20" hidden="1" customWidth="1" outlineLevel="1"/>
    <col min="16" max="16" width="10.85546875" style="20" collapsed="1"/>
    <col min="17" max="16384" width="11.42578125" style="20"/>
  </cols>
  <sheetData>
    <row r="1" spans="2:12" ht="5.25" customHeight="1" thickBot="1" x14ac:dyDescent="0.3"/>
    <row r="2" spans="2:12" ht="32.25" customHeight="1" thickTop="1" thickBot="1" x14ac:dyDescent="0.3">
      <c r="B2" s="70" t="s">
        <v>0</v>
      </c>
      <c r="C2" s="71"/>
      <c r="D2" s="71"/>
      <c r="E2" s="71"/>
      <c r="F2" s="71"/>
      <c r="G2" s="72"/>
      <c r="K2" s="20" t="s">
        <v>9</v>
      </c>
      <c r="L2" s="20" t="s">
        <v>10</v>
      </c>
    </row>
    <row r="3" spans="2:12" s="22" customFormat="1" ht="15" customHeight="1" thickTop="1" x14ac:dyDescent="0.25">
      <c r="B3" s="21"/>
      <c r="C3" s="21"/>
      <c r="D3" s="21"/>
      <c r="E3" s="21"/>
      <c r="F3" s="21"/>
      <c r="G3" s="21"/>
    </row>
    <row r="4" spans="2:12" s="22" customFormat="1" ht="81.75" customHeight="1" x14ac:dyDescent="0.25">
      <c r="B4" s="79" t="s">
        <v>57</v>
      </c>
      <c r="C4" s="79"/>
      <c r="D4" s="79"/>
      <c r="E4" s="79"/>
      <c r="F4" s="79"/>
      <c r="G4" s="79"/>
    </row>
    <row r="5" spans="2:12" s="22" customFormat="1" ht="9" customHeight="1" x14ac:dyDescent="0.25">
      <c r="B5" s="23"/>
      <c r="C5" s="23"/>
      <c r="D5" s="23"/>
      <c r="E5" s="23"/>
      <c r="F5" s="23"/>
      <c r="G5" s="23"/>
    </row>
    <row r="6" spans="2:12" s="22" customFormat="1" ht="17.25" customHeight="1" x14ac:dyDescent="0.25">
      <c r="B6" s="24" t="s">
        <v>31</v>
      </c>
      <c r="C6" s="23"/>
      <c r="D6" s="23"/>
      <c r="E6" s="23"/>
      <c r="F6" s="23"/>
      <c r="G6" s="23"/>
    </row>
    <row r="7" spans="2:12" s="22" customFormat="1" ht="15" customHeight="1" thickBot="1" x14ac:dyDescent="0.3"/>
    <row r="8" spans="2:12" ht="43.5" customHeight="1" thickTop="1" thickBot="1" x14ac:dyDescent="0.3">
      <c r="B8" s="67" t="s">
        <v>1</v>
      </c>
      <c r="C8" s="68"/>
      <c r="E8" s="69" t="s">
        <v>11</v>
      </c>
      <c r="F8" s="69"/>
      <c r="G8" s="69"/>
      <c r="J8" s="60" t="s">
        <v>6</v>
      </c>
      <c r="K8" s="60">
        <f>COUNTIF($B$12:$C$12,J8)</f>
        <v>1</v>
      </c>
      <c r="L8" s="60">
        <f>COUNTIF($E$12:$G$12,J8)</f>
        <v>1</v>
      </c>
    </row>
    <row r="9" spans="2:12" ht="67.5" customHeight="1" thickTop="1" thickBot="1" x14ac:dyDescent="0.3">
      <c r="B9" s="25" t="s">
        <v>33</v>
      </c>
      <c r="C9" s="25" t="s">
        <v>63</v>
      </c>
      <c r="E9" s="25" t="s">
        <v>2</v>
      </c>
      <c r="F9" s="25" t="s">
        <v>3</v>
      </c>
      <c r="G9" s="25" t="s">
        <v>4</v>
      </c>
      <c r="J9" s="60" t="s">
        <v>7</v>
      </c>
      <c r="K9" s="60">
        <f>COUNTIF($B$12:$C$12,J9)</f>
        <v>1</v>
      </c>
      <c r="L9" s="60">
        <f>COUNTIF($E$12:$G$12,J9)</f>
        <v>2</v>
      </c>
    </row>
    <row r="10" spans="2:12" ht="31.5" customHeight="1" thickTop="1" thickBot="1" x14ac:dyDescent="0.3">
      <c r="B10" s="26">
        <v>0.02</v>
      </c>
      <c r="C10" s="26">
        <v>0.01</v>
      </c>
      <c r="D10" s="27"/>
      <c r="E10" s="28">
        <v>0.4</v>
      </c>
      <c r="F10" s="28">
        <v>0.61</v>
      </c>
      <c r="G10" s="29">
        <v>15</v>
      </c>
      <c r="J10" s="60" t="s">
        <v>8</v>
      </c>
      <c r="K10" s="60">
        <f>COUNTIF($B$12:$C$12,J10)</f>
        <v>0</v>
      </c>
      <c r="L10" s="60">
        <f>COUNTIF($E$12:$G$12,J10)</f>
        <v>0</v>
      </c>
    </row>
    <row r="11" spans="2:12" ht="6.75" customHeight="1" thickTop="1" x14ac:dyDescent="0.25">
      <c r="B11" s="30"/>
      <c r="C11" s="31"/>
      <c r="D11" s="27"/>
      <c r="E11" s="32"/>
      <c r="F11" s="32"/>
      <c r="G11" s="32"/>
      <c r="J11" s="60"/>
      <c r="K11" s="60"/>
      <c r="L11" s="60"/>
    </row>
    <row r="12" spans="2:12" ht="24" customHeight="1" x14ac:dyDescent="0.25">
      <c r="B12" s="58" t="str">
        <f>IF(B10&lt;3%,"Rouge",IF(AND(B10&gt;=3%,B10&lt;4%),"Orange","Vert"))</f>
        <v>Rouge</v>
      </c>
      <c r="C12" s="58" t="str">
        <f>IF(C10&lt;=0%,"Rouge",IF(C10&lt;=3%,"Orange","Vert"))</f>
        <v>Orange</v>
      </c>
      <c r="D12" s="27"/>
      <c r="E12" s="58" t="str">
        <f>IF(E10&gt;50%,"Rouge",IF(AND(E10&gt;=30%,E10&lt;=50%),"Orange","Vert"))</f>
        <v>Orange</v>
      </c>
      <c r="F12" s="58" t="str">
        <f>IF(F10&gt;60%,"Rouge",IF(AND(F10&gt;=50%,F10&lt;=60%),"Orange","Vert"))</f>
        <v>Rouge</v>
      </c>
      <c r="G12" s="58" t="str">
        <f>IF(G10&lt;=10,"Rouge",IF(AND(G10&gt;10,G10&lt;=20),"Orange","Vert"))</f>
        <v>Orange</v>
      </c>
      <c r="J12" s="60"/>
      <c r="K12" s="60"/>
      <c r="L12" s="60"/>
    </row>
    <row r="13" spans="2:12" ht="15.75" thickBot="1" x14ac:dyDescent="0.3">
      <c r="B13" s="27"/>
      <c r="C13" s="27"/>
      <c r="D13" s="27"/>
      <c r="E13" s="27"/>
      <c r="F13" s="27"/>
      <c r="G13" s="27"/>
      <c r="J13" s="60"/>
      <c r="K13" s="60">
        <f>SUM(K8:K12)</f>
        <v>2</v>
      </c>
      <c r="L13" s="60">
        <f>SUM(L8:L12)</f>
        <v>3</v>
      </c>
    </row>
    <row r="14" spans="2:12" ht="45" customHeight="1" thickTop="1" thickBot="1" x14ac:dyDescent="0.3">
      <c r="B14" s="27"/>
      <c r="C14" s="33" t="s">
        <v>5</v>
      </c>
      <c r="D14" s="27"/>
      <c r="E14" s="59" t="str">
        <f>IF(OR(C10&lt;=0%,B10&lt;=0%,G10&lt;=10,E10&gt;=50%,K8&gt;=1,L8&gt;=2),"Dégradée",IF(AND(K10&gt;=1,L10&gt;=2,F12="rouge"),"Tendue",IF(AND(K10&gt;=1,L10&gt;=2),"Equilibrée","Tendue")))</f>
        <v>Dégradée</v>
      </c>
      <c r="F14" s="27"/>
      <c r="G14" s="27"/>
      <c r="J14" s="60"/>
    </row>
    <row r="15" spans="2:12" s="22" customFormat="1" ht="16.5" customHeight="1" thickTop="1" x14ac:dyDescent="0.25">
      <c r="B15" s="34"/>
      <c r="C15" s="35"/>
      <c r="D15" s="34"/>
      <c r="E15" s="36"/>
      <c r="F15" s="34"/>
      <c r="G15" s="34"/>
    </row>
    <row r="16" spans="2:12" s="22" customFormat="1" ht="16.5" customHeight="1" x14ac:dyDescent="0.3">
      <c r="B16" s="37" t="s">
        <v>48</v>
      </c>
      <c r="C16" s="35"/>
      <c r="D16" s="34"/>
      <c r="E16" s="36"/>
      <c r="F16" s="34"/>
      <c r="G16" s="34"/>
    </row>
    <row r="17" spans="2:7" s="22" customFormat="1" ht="16.5" customHeight="1" x14ac:dyDescent="0.25">
      <c r="B17" s="34"/>
      <c r="C17" s="35"/>
      <c r="D17" s="34"/>
      <c r="E17" s="36"/>
      <c r="F17" s="34"/>
      <c r="G17" s="34"/>
    </row>
    <row r="18" spans="2:7" s="22" customFormat="1" ht="36.75" customHeight="1" x14ac:dyDescent="0.3">
      <c r="B18" s="76" t="s">
        <v>59</v>
      </c>
      <c r="C18" s="77"/>
      <c r="D18" s="38"/>
      <c r="E18" s="76" t="s">
        <v>11</v>
      </c>
      <c r="F18" s="78"/>
      <c r="G18" s="77"/>
    </row>
    <row r="19" spans="2:7" s="22" customFormat="1" ht="74.25" customHeight="1" x14ac:dyDescent="0.3">
      <c r="B19" s="39" t="s">
        <v>33</v>
      </c>
      <c r="C19" s="40" t="s">
        <v>34</v>
      </c>
      <c r="D19" s="38"/>
      <c r="E19" s="39" t="s">
        <v>2</v>
      </c>
      <c r="F19" s="39" t="s">
        <v>3</v>
      </c>
      <c r="G19" s="41" t="s">
        <v>4</v>
      </c>
    </row>
    <row r="20" spans="2:7" s="22" customFormat="1" ht="16.5" customHeight="1" x14ac:dyDescent="0.3">
      <c r="B20" s="42"/>
      <c r="C20" s="43"/>
      <c r="D20" s="44"/>
      <c r="E20" s="42"/>
      <c r="F20" s="43"/>
      <c r="G20" s="44"/>
    </row>
    <row r="21" spans="2:7" s="22" customFormat="1" ht="16.5" customHeight="1" x14ac:dyDescent="0.3">
      <c r="B21" s="45" t="s">
        <v>35</v>
      </c>
      <c r="C21" s="45" t="s">
        <v>36</v>
      </c>
      <c r="D21" s="46"/>
      <c r="E21" s="45" t="s">
        <v>60</v>
      </c>
      <c r="F21" s="45" t="s">
        <v>61</v>
      </c>
      <c r="G21" s="45" t="s">
        <v>40</v>
      </c>
    </row>
    <row r="22" spans="2:7" s="22" customFormat="1" ht="16.5" customHeight="1" x14ac:dyDescent="0.3">
      <c r="B22" s="47">
        <v>0.03</v>
      </c>
      <c r="C22" s="48" t="s">
        <v>37</v>
      </c>
      <c r="D22" s="38"/>
      <c r="E22" s="47" t="s">
        <v>42</v>
      </c>
      <c r="F22" s="48" t="s">
        <v>47</v>
      </c>
      <c r="G22" s="48" t="s">
        <v>46</v>
      </c>
    </row>
    <row r="23" spans="2:7" s="22" customFormat="1" ht="16.5" customHeight="1" x14ac:dyDescent="0.3">
      <c r="B23" s="49" t="s">
        <v>38</v>
      </c>
      <c r="C23" s="49" t="s">
        <v>38</v>
      </c>
      <c r="D23" s="38"/>
      <c r="E23" s="49" t="s">
        <v>43</v>
      </c>
      <c r="F23" s="49" t="s">
        <v>44</v>
      </c>
      <c r="G23" s="49" t="s">
        <v>45</v>
      </c>
    </row>
    <row r="24" spans="2:7" ht="16.5" customHeight="1" x14ac:dyDescent="0.25">
      <c r="B24" s="27"/>
      <c r="C24" s="35"/>
      <c r="D24" s="27"/>
      <c r="E24" s="50"/>
      <c r="F24" s="27"/>
      <c r="G24" s="27"/>
    </row>
    <row r="25" spans="2:7" ht="16.5" customHeight="1" thickBot="1" x14ac:dyDescent="0.3">
      <c r="B25" s="27"/>
      <c r="C25" s="27"/>
      <c r="D25" s="27"/>
      <c r="E25" s="27"/>
      <c r="F25" s="27"/>
      <c r="G25" s="27"/>
    </row>
    <row r="26" spans="2:7" ht="41.25" customHeight="1" thickTop="1" thickBot="1" x14ac:dyDescent="0.3">
      <c r="B26" s="73" t="s">
        <v>12</v>
      </c>
      <c r="C26" s="74"/>
      <c r="D26" s="74"/>
      <c r="E26" s="74"/>
      <c r="F26" s="74"/>
      <c r="G26" s="75"/>
    </row>
    <row r="27" spans="2:7" ht="15.75" thickTop="1" x14ac:dyDescent="0.25">
      <c r="B27" s="27"/>
      <c r="C27" s="27"/>
      <c r="D27" s="27"/>
      <c r="E27" s="27"/>
      <c r="F27" s="27"/>
      <c r="G27" s="32"/>
    </row>
    <row r="28" spans="2:7" ht="31.5" customHeight="1" x14ac:dyDescent="0.25">
      <c r="B28" s="66" t="s">
        <v>58</v>
      </c>
      <c r="C28" s="66"/>
      <c r="D28" s="66"/>
      <c r="E28" s="66"/>
      <c r="F28" s="66"/>
      <c r="G28" s="66"/>
    </row>
    <row r="29" spans="2:7" ht="31.5" customHeight="1" x14ac:dyDescent="0.25">
      <c r="B29" s="66"/>
      <c r="C29" s="66"/>
      <c r="D29" s="66"/>
      <c r="E29" s="66"/>
      <c r="F29" s="66"/>
      <c r="G29" s="66"/>
    </row>
    <row r="30" spans="2:7" ht="11.25" customHeight="1" x14ac:dyDescent="0.25">
      <c r="B30" s="51"/>
      <c r="C30" s="51"/>
      <c r="D30" s="51"/>
      <c r="E30" s="51"/>
      <c r="F30" s="51"/>
      <c r="G30" s="51"/>
    </row>
    <row r="31" spans="2:7" ht="15.75" x14ac:dyDescent="0.25">
      <c r="B31" s="24" t="s">
        <v>31</v>
      </c>
      <c r="C31" s="27"/>
      <c r="D31" s="27"/>
      <c r="E31" s="27"/>
      <c r="F31" s="27"/>
      <c r="G31" s="32"/>
    </row>
    <row r="32" spans="2:7" ht="15.75" thickBot="1" x14ac:dyDescent="0.3">
      <c r="B32" s="27"/>
      <c r="C32" s="27"/>
      <c r="D32" s="27"/>
      <c r="E32" s="27"/>
      <c r="F32" s="27"/>
      <c r="G32" s="27"/>
    </row>
    <row r="33" spans="2:13" ht="51" customHeight="1" thickTop="1" thickBot="1" x14ac:dyDescent="0.3">
      <c r="B33" s="25" t="s">
        <v>21</v>
      </c>
      <c r="C33" s="25" t="s">
        <v>22</v>
      </c>
      <c r="D33" s="52"/>
      <c r="E33" s="53" t="s">
        <v>23</v>
      </c>
      <c r="F33" s="27"/>
      <c r="G33" s="27"/>
    </row>
    <row r="34" spans="2:13" ht="24.95" customHeight="1" thickTop="1" thickBot="1" x14ac:dyDescent="0.3">
      <c r="B34" s="54">
        <v>50000000</v>
      </c>
      <c r="C34" s="54">
        <v>750000000</v>
      </c>
      <c r="D34" s="27"/>
      <c r="E34" s="61">
        <f>B34/C34</f>
        <v>6.6666666666666666E-2</v>
      </c>
      <c r="F34" s="55"/>
      <c r="G34" s="27"/>
      <c r="K34" s="20" t="s">
        <v>13</v>
      </c>
      <c r="L34" s="20" t="s">
        <v>19</v>
      </c>
      <c r="M34" s="20" t="s">
        <v>24</v>
      </c>
    </row>
    <row r="35" spans="2:13" ht="16.5" thickTop="1" thickBot="1" x14ac:dyDescent="0.3">
      <c r="B35" s="27"/>
      <c r="C35" s="27"/>
      <c r="D35" s="27"/>
      <c r="E35" s="56"/>
      <c r="F35" s="27"/>
      <c r="G35" s="27"/>
      <c r="K35" s="20" t="s">
        <v>14</v>
      </c>
      <c r="L35" s="20" t="s">
        <v>18</v>
      </c>
      <c r="M35" s="20" t="s">
        <v>25</v>
      </c>
    </row>
    <row r="36" spans="2:13" ht="36.950000000000003" customHeight="1" thickTop="1" thickBot="1" x14ac:dyDescent="0.3">
      <c r="B36" s="27"/>
      <c r="C36" s="33" t="s">
        <v>5</v>
      </c>
      <c r="D36" s="27"/>
      <c r="E36" s="62" t="str">
        <f>IF(AND(E34&lt;=80%,E14="Equilibrée"),"Risque faible",IF(AND(E34&gt;80%,E14="Equilibrée"),"Risque modéré",IF(AND(E34&lt;=80%,E14="Tendue"),"Risque modéré",IF(AND(E34&gt;80%,E14="Tendue"),"Risque élevé",IF(E14="Dégradée","Risque élevé","")))))</f>
        <v>Risque élevé</v>
      </c>
      <c r="F36" s="27"/>
      <c r="G36" s="27"/>
      <c r="K36" s="20" t="s">
        <v>15</v>
      </c>
      <c r="L36" s="20" t="s">
        <v>17</v>
      </c>
      <c r="M36" s="20" t="s">
        <v>26</v>
      </c>
    </row>
    <row r="37" spans="2:13" ht="15.75" thickTop="1" x14ac:dyDescent="0.25">
      <c r="B37" s="27"/>
      <c r="C37" s="27"/>
      <c r="D37" s="27"/>
      <c r="E37" s="27"/>
      <c r="F37" s="27"/>
      <c r="G37" s="27"/>
    </row>
    <row r="38" spans="2:13" ht="17.25" x14ac:dyDescent="0.3">
      <c r="B38" s="27"/>
      <c r="C38" s="57" t="s">
        <v>20</v>
      </c>
      <c r="D38" s="27"/>
      <c r="E38" s="64" t="str">
        <f>VLOOKUP($E$36,$K$34:$M$36,3,FALSE)</f>
        <v xml:space="preserve">Plan performance très ambitieux à mettre en place </v>
      </c>
      <c r="F38" s="27"/>
      <c r="G38" s="27"/>
    </row>
    <row r="39" spans="2:13" ht="16.5" x14ac:dyDescent="0.25">
      <c r="B39" s="27"/>
      <c r="C39" s="27"/>
      <c r="D39" s="27"/>
      <c r="E39" s="63"/>
      <c r="F39" s="27"/>
      <c r="G39" s="27"/>
    </row>
    <row r="40" spans="2:13" ht="17.25" x14ac:dyDescent="0.3">
      <c r="B40" s="27"/>
      <c r="C40" s="57" t="s">
        <v>16</v>
      </c>
      <c r="D40" s="27"/>
      <c r="E40" s="65" t="str">
        <f>VLOOKUP($E$36,$K$34:$L$36,2,FALSE)</f>
        <v>Elevé</v>
      </c>
      <c r="F40" s="27"/>
      <c r="G40" s="27"/>
    </row>
    <row r="41" spans="2:13" x14ac:dyDescent="0.25">
      <c r="B41" s="27"/>
      <c r="C41" s="27"/>
      <c r="D41" s="27"/>
      <c r="E41" s="27"/>
      <c r="F41" s="27"/>
      <c r="G41" s="27"/>
    </row>
  </sheetData>
  <sheetProtection algorithmName="SHA-512" hashValue="1WvOMBo/JhaMkZxd09ei0lmF7IkL2hqfqfXfuTRq8GSUZILEuK8opX+GixxM0fmeMyCmaXgSGnJYx+nJvVy2MQ==" saltValue="vLcBe0ZTOSh36EwejyY45g==" spinCount="100000" sheet="1" objects="1" scenarios="1"/>
  <mergeCells count="8">
    <mergeCell ref="B28:G29"/>
    <mergeCell ref="B8:C8"/>
    <mergeCell ref="E8:G8"/>
    <mergeCell ref="B2:G2"/>
    <mergeCell ref="B26:G26"/>
    <mergeCell ref="B18:C18"/>
    <mergeCell ref="E18:G18"/>
    <mergeCell ref="B4:G4"/>
  </mergeCells>
  <conditionalFormatting sqref="E36">
    <cfRule type="containsText" dxfId="24" priority="8" operator="containsText" text="Risque faible">
      <formula>NOT(ISERROR(SEARCH("Risque faible",E36)))</formula>
    </cfRule>
    <cfRule type="containsText" dxfId="23" priority="9" operator="containsText" text="Risque élevé">
      <formula>NOT(ISERROR(SEARCH("Risque élevé",E36)))</formula>
    </cfRule>
    <cfRule type="containsText" dxfId="22" priority="10" operator="containsText" text="Risque modéré">
      <formula>NOT(ISERROR(SEARCH("Risque modéré",E36)))</formula>
    </cfRule>
  </conditionalFormatting>
  <conditionalFormatting sqref="E40">
    <cfRule type="containsText" dxfId="21" priority="4" operator="containsText" text="Au regard du gain attendu">
      <formula>NOT(ISERROR(SEARCH("Au regard du gain attendu",E40)))</formula>
    </cfRule>
    <cfRule type="containsText" dxfId="20" priority="6" operator="containsText" text="Elevé">
      <formula>NOT(ISERROR(SEARCH("Elevé",E40)))</formula>
    </cfRule>
    <cfRule type="containsText" dxfId="19" priority="7" operator="containsText" text="Faible">
      <formula>NOT(ISERROR(SEARCH("Faible",E40)))</formula>
    </cfRule>
  </conditionalFormatting>
  <conditionalFormatting sqref="L36">
    <cfRule type="containsText" dxfId="18" priority="5" operator="containsText" text="Au regard du gain attendu">
      <formula>NOT(ISERROR(SEARCH("Au regard du gain attendu",L36)))</formula>
    </cfRule>
  </conditionalFormatting>
  <conditionalFormatting sqref="E14:E24">
    <cfRule type="containsText" dxfId="17" priority="1" operator="containsText" text="Equilibrée">
      <formula>NOT(ISERROR(SEARCH("Equilibrée",E14)))</formula>
    </cfRule>
    <cfRule type="containsText" dxfId="16" priority="2" operator="containsText" text="Tendue">
      <formula>NOT(ISERROR(SEARCH("Tendue",E14)))</formula>
    </cfRule>
    <cfRule type="containsText" dxfId="15" priority="3" operator="containsText" text="Dégradée">
      <formula>NOT(ISERROR(SEARCH("Dégradée",E14)))</formula>
    </cfRule>
  </conditionalFormatting>
  <pageMargins left="0.7" right="0.7" top="0.75" bottom="0.75" header="0.3" footer="0.3"/>
  <pageSetup paperSize="9" scale="6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0" operator="containsText" id="{08993608-E390-4529-B698-177817C55335}">
            <xm:f>NOT(ISERROR(SEARCH("Vert",E12)))</xm:f>
            <xm:f>"Vert"</xm:f>
            <x14:dxf>
              <font>
                <color rgb="FF00B050"/>
              </font>
              <fill>
                <patternFill>
                  <bgColor rgb="FF00B050"/>
                </patternFill>
              </fill>
            </x14:dxf>
          </x14:cfRule>
          <x14:cfRule type="containsText" priority="21" operator="containsText" id="{BD46CFED-982F-4EBF-BF73-8067E1992CC1}">
            <xm:f>NOT(ISERROR(SEARCH("Orange",E12)))</xm:f>
            <xm:f>"Orange"</xm:f>
            <x14:dxf>
              <font>
                <color theme="5"/>
              </font>
              <fill>
                <patternFill>
                  <bgColor theme="5"/>
                </patternFill>
              </fill>
            </x14:dxf>
          </x14:cfRule>
          <x14:cfRule type="containsText" priority="22" operator="containsText" id="{8D84DD44-F708-4998-865F-BB22FEFFD4DB}">
            <xm:f>NOT(ISERROR(SEARCH("Rouge",E12)))</xm:f>
            <xm:f>"Rouge"</xm:f>
            <x14:dxf>
              <font>
                <color rgb="FFC00000"/>
              </font>
              <fill>
                <patternFill>
                  <bgColor rgb="FFC00000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containsText" priority="26" operator="containsText" id="{6527F9A1-5379-42AB-9A7C-7E804C653F31}">
            <xm:f>NOT(ISERROR(SEARCH("Vert",C12)))</xm:f>
            <xm:f>"Vert"</xm:f>
            <x14:dxf>
              <font>
                <color rgb="FF00B050"/>
              </font>
              <fill>
                <patternFill>
                  <bgColor rgb="FF00B050"/>
                </patternFill>
              </fill>
            </x14:dxf>
          </x14:cfRule>
          <x14:cfRule type="containsText" priority="27" operator="containsText" id="{1EB7CE5D-FBFA-4853-99B7-959FA5A69299}">
            <xm:f>NOT(ISERROR(SEARCH("Orange",C12)))</xm:f>
            <xm:f>"Orange"</xm:f>
            <x14:dxf>
              <font>
                <color theme="5"/>
              </font>
              <fill>
                <patternFill>
                  <bgColor theme="5"/>
                </patternFill>
              </fill>
            </x14:dxf>
          </x14:cfRule>
          <x14:cfRule type="containsText" priority="28" operator="containsText" id="{C386E24C-079B-4944-9D8F-16003B777AE6}">
            <xm:f>NOT(ISERROR(SEARCH("Rouge",C12)))</xm:f>
            <xm:f>"Rouge"</xm:f>
            <x14:dxf>
              <font>
                <color rgb="FFC00000"/>
              </font>
              <fill>
                <patternFill>
                  <bgColor rgb="FFC00000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containsText" priority="23" operator="containsText" id="{653B64D0-5902-457D-A8C1-600A9BB2D0A5}">
            <xm:f>NOT(ISERROR(SEARCH("Vert",B12)))</xm:f>
            <xm:f>"Vert"</xm:f>
            <x14:dxf>
              <font>
                <color rgb="FF00B050"/>
              </font>
              <fill>
                <patternFill>
                  <bgColor rgb="FF00B050"/>
                </patternFill>
              </fill>
            </x14:dxf>
          </x14:cfRule>
          <x14:cfRule type="containsText" priority="24" operator="containsText" id="{951AE1D2-2639-40F3-9DBE-8160FB914B49}">
            <xm:f>NOT(ISERROR(SEARCH("Orange",B12)))</xm:f>
            <xm:f>"Orange"</xm:f>
            <x14:dxf>
              <font>
                <color theme="5"/>
              </font>
              <fill>
                <patternFill>
                  <bgColor theme="5"/>
                </patternFill>
              </fill>
            </x14:dxf>
          </x14:cfRule>
          <x14:cfRule type="containsText" priority="25" operator="containsText" id="{F44356EA-9C5D-4565-A37D-726BAE3B4E82}">
            <xm:f>NOT(ISERROR(SEARCH("Rouge",B12)))</xm:f>
            <xm:f>"Rouge"</xm:f>
            <x14:dxf>
              <font>
                <color rgb="FFC00000"/>
              </font>
              <fill>
                <patternFill>
                  <bgColor rgb="FFC00000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17" operator="containsText" id="{76231605-DED1-420C-8E80-1836D570B050}">
            <xm:f>NOT(ISERROR(SEARCH("Vert",F12)))</xm:f>
            <xm:f>"Vert"</xm:f>
            <x14:dxf>
              <font>
                <color rgb="FF00B050"/>
              </font>
              <fill>
                <patternFill>
                  <bgColor rgb="FF00B050"/>
                </patternFill>
              </fill>
            </x14:dxf>
          </x14:cfRule>
          <x14:cfRule type="containsText" priority="18" operator="containsText" id="{A98D5C23-E22E-4EC1-BC2B-DABEE1308003}">
            <xm:f>NOT(ISERROR(SEARCH("Orange",F12)))</xm:f>
            <xm:f>"Orange"</xm:f>
            <x14:dxf>
              <font>
                <color theme="5"/>
              </font>
              <fill>
                <patternFill>
                  <bgColor theme="5"/>
                </patternFill>
              </fill>
            </x14:dxf>
          </x14:cfRule>
          <x14:cfRule type="containsText" priority="19" operator="containsText" id="{60C2E71A-D2A8-44A8-A2BB-90097EFAAB05}">
            <xm:f>NOT(ISERROR(SEARCH("Rouge",F12)))</xm:f>
            <xm:f>"Rouge"</xm:f>
            <x14:dxf>
              <font>
                <color rgb="FFC00000"/>
              </font>
              <fill>
                <patternFill>
                  <bgColor rgb="FFC00000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containsText" priority="14" operator="containsText" id="{4F912E04-9826-4AB5-9F24-C7D44A62B19B}">
            <xm:f>NOT(ISERROR(SEARCH("Vert",G12)))</xm:f>
            <xm:f>"Vert"</xm:f>
            <x14:dxf>
              <font>
                <color rgb="FF00B050"/>
              </font>
              <fill>
                <patternFill>
                  <bgColor rgb="FF00B050"/>
                </patternFill>
              </fill>
            </x14:dxf>
          </x14:cfRule>
          <x14:cfRule type="containsText" priority="15" operator="containsText" id="{2BCEEED7-5ED1-4D33-A42C-7180B80578A8}">
            <xm:f>NOT(ISERROR(SEARCH("Orange",G12)))</xm:f>
            <xm:f>"Orange"</xm:f>
            <x14:dxf>
              <font>
                <color theme="5"/>
              </font>
              <fill>
                <patternFill>
                  <bgColor theme="5"/>
                </patternFill>
              </fill>
            </x14:dxf>
          </x14:cfRule>
          <x14:cfRule type="containsText" priority="16" operator="containsText" id="{027A0470-E628-44BE-A5A4-24D1C9A15514}">
            <xm:f>NOT(ISERROR(SEARCH("Rouge",G12)))</xm:f>
            <xm:f>"Rouge"</xm:f>
            <x14:dxf>
              <font>
                <color rgb="FFC00000"/>
              </font>
              <fill>
                <patternFill>
                  <bgColor rgb="FFC00000"/>
                </patternFill>
              </fill>
            </x14:dxf>
          </x14:cfRule>
          <xm:sqref>G12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H15"/>
  <sheetViews>
    <sheetView showGridLines="0" workbookViewId="0">
      <selection activeCell="C10" sqref="C10:H15"/>
    </sheetView>
  </sheetViews>
  <sheetFormatPr baseColWidth="10" defaultRowHeight="15" x14ac:dyDescent="0.25"/>
  <cols>
    <col min="3" max="4" width="15" customWidth="1"/>
    <col min="6" max="8" width="18.140625" customWidth="1"/>
  </cols>
  <sheetData>
    <row r="10" spans="3:8" ht="33.75" customHeight="1" x14ac:dyDescent="0.25">
      <c r="C10" s="80" t="s">
        <v>32</v>
      </c>
      <c r="D10" s="80"/>
      <c r="F10" s="80" t="s">
        <v>11</v>
      </c>
      <c r="G10" s="80"/>
      <c r="H10" s="80"/>
    </row>
    <row r="11" spans="3:8" ht="40.5" customHeight="1" x14ac:dyDescent="0.25">
      <c r="C11" s="12" t="s">
        <v>33</v>
      </c>
      <c r="D11" s="9" t="s">
        <v>34</v>
      </c>
      <c r="F11" s="12" t="s">
        <v>2</v>
      </c>
      <c r="G11" s="12" t="s">
        <v>3</v>
      </c>
      <c r="H11" s="13" t="s">
        <v>4</v>
      </c>
    </row>
    <row r="12" spans="3:8" s="1" customFormat="1" ht="8.25" customHeight="1" x14ac:dyDescent="0.25">
      <c r="C12" s="10"/>
      <c r="D12" s="11"/>
      <c r="F12" s="10"/>
      <c r="G12" s="11"/>
    </row>
    <row r="13" spans="3:8" ht="21" customHeight="1" x14ac:dyDescent="0.25">
      <c r="C13" s="5" t="s">
        <v>35</v>
      </c>
      <c r="D13" s="5" t="s">
        <v>36</v>
      </c>
      <c r="F13" s="5" t="s">
        <v>39</v>
      </c>
      <c r="G13" s="5" t="s">
        <v>41</v>
      </c>
      <c r="H13" s="5" t="s">
        <v>40</v>
      </c>
    </row>
    <row r="14" spans="3:8" ht="21" customHeight="1" x14ac:dyDescent="0.25">
      <c r="C14" s="6">
        <v>0.03</v>
      </c>
      <c r="D14" s="7" t="s">
        <v>37</v>
      </c>
      <c r="F14" s="6" t="s">
        <v>42</v>
      </c>
      <c r="G14" s="7" t="s">
        <v>47</v>
      </c>
      <c r="H14" s="7" t="s">
        <v>46</v>
      </c>
    </row>
    <row r="15" spans="3:8" ht="21" customHeight="1" x14ac:dyDescent="0.25">
      <c r="C15" s="8" t="s">
        <v>38</v>
      </c>
      <c r="D15" s="8" t="s">
        <v>38</v>
      </c>
      <c r="F15" s="8" t="s">
        <v>43</v>
      </c>
      <c r="G15" s="8" t="s">
        <v>44</v>
      </c>
      <c r="H15" s="8" t="s">
        <v>45</v>
      </c>
    </row>
  </sheetData>
  <mergeCells count="2">
    <mergeCell ref="C10:D10"/>
    <mergeCell ref="F10:H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workbookViewId="0">
      <selection activeCell="C20" sqref="C20"/>
    </sheetView>
  </sheetViews>
  <sheetFormatPr baseColWidth="10" defaultRowHeight="15" x14ac:dyDescent="0.25"/>
  <cols>
    <col min="1" max="1" width="18.42578125" customWidth="1"/>
    <col min="3" max="3" width="14.42578125" bestFit="1" customWidth="1"/>
  </cols>
  <sheetData>
    <row r="1" spans="1:6" ht="20.25" x14ac:dyDescent="0.25">
      <c r="A1" s="81" t="s">
        <v>64</v>
      </c>
      <c r="B1" s="81"/>
      <c r="C1" s="81"/>
      <c r="D1" s="81"/>
      <c r="E1" s="81"/>
      <c r="F1" s="81"/>
    </row>
    <row r="3" spans="1:6" x14ac:dyDescent="0.25">
      <c r="A3" s="14" t="s">
        <v>62</v>
      </c>
    </row>
    <row r="5" spans="1:6" x14ac:dyDescent="0.25">
      <c r="B5" t="str">
        <f>"==&gt; Taux de CAF nette &lt; =0%"</f>
        <v>==&gt; Taux de CAF nette &lt; =0%</v>
      </c>
    </row>
    <row r="6" spans="1:6" ht="6" customHeight="1" x14ac:dyDescent="0.25"/>
    <row r="7" spans="1:6" x14ac:dyDescent="0.25">
      <c r="B7" t="str">
        <f>"==&gt; Taux de marge brute &lt;=0%"</f>
        <v>==&gt; Taux de marge brute &lt;=0%</v>
      </c>
    </row>
    <row r="8" spans="1:6" ht="6" customHeight="1" x14ac:dyDescent="0.25"/>
    <row r="9" spans="1:6" x14ac:dyDescent="0.25">
      <c r="B9" t="str">
        <f>"==&gt; FDR&lt;=10 Jours"</f>
        <v>==&gt; FDR&lt;=10 Jours</v>
      </c>
    </row>
    <row r="10" spans="1:6" ht="6" customHeight="1" x14ac:dyDescent="0.25"/>
    <row r="11" spans="1:6" x14ac:dyDescent="0.25">
      <c r="B11" t="str">
        <f>"==&gt; Taux d'endettement &gt;50%"</f>
        <v>==&gt; Taux d'endettement &gt;50%</v>
      </c>
    </row>
    <row r="12" spans="1:6" ht="6" customHeight="1" x14ac:dyDescent="0.25"/>
    <row r="13" spans="1:6" x14ac:dyDescent="0.25">
      <c r="B13" t="str">
        <f>"==&gt; Au moins 1 indicateur de performance est rouge"</f>
        <v>==&gt; Au moins 1 indicateur de performance est rouge</v>
      </c>
    </row>
    <row r="14" spans="1:6" ht="6" customHeight="1" x14ac:dyDescent="0.25"/>
    <row r="15" spans="1:6" x14ac:dyDescent="0.25">
      <c r="B15" t="str">
        <f>"==&gt; Au moins 2 indicateurs patrimoniaux sont rouges"</f>
        <v>==&gt; Au moins 2 indicateurs patrimoniaux sont rouges</v>
      </c>
    </row>
    <row r="17" spans="1:7" x14ac:dyDescent="0.25">
      <c r="A17" s="15" t="s">
        <v>49</v>
      </c>
    </row>
    <row r="19" spans="1:7" x14ac:dyDescent="0.25">
      <c r="B19" t="str">
        <f>"==&gt; Au moins 1 indicateur de performance est vert et au moins 2 indicateurs patrimoniaux sont verts"</f>
        <v>==&gt; Au moins 1 indicateur de performance est vert et au moins 2 indicateurs patrimoniaux sont verts</v>
      </c>
    </row>
    <row r="21" spans="1:7" x14ac:dyDescent="0.25">
      <c r="A21" s="19" t="s">
        <v>56</v>
      </c>
      <c r="G21" s="4"/>
    </row>
  </sheetData>
  <mergeCells count="1">
    <mergeCell ref="A1:F1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Objectifs</vt:lpstr>
      <vt:lpstr>Outils</vt:lpstr>
      <vt:lpstr>Feuil1</vt:lpstr>
      <vt:lpstr>Règles</vt:lpstr>
      <vt:lpstr>Outils!Zone_d_impression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GILBERT, Diane</dc:creator>
  <cp:lastModifiedBy>DOSSIER, Aurelie</cp:lastModifiedBy>
  <cp:lastPrinted>2022-04-27T13:44:24Z</cp:lastPrinted>
  <dcterms:created xsi:type="dcterms:W3CDTF">2022-03-04T08:04:02Z</dcterms:created>
  <dcterms:modified xsi:type="dcterms:W3CDTF">2022-04-27T13:45:09Z</dcterms:modified>
</cp:coreProperties>
</file>