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1760"/>
  </bookViews>
  <sheets>
    <sheet name="Feuil1" sheetId="1" r:id="rId1"/>
    <sheet name="Feuil2" sheetId="2" r:id="rId2"/>
    <sheet name="Feuil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Feuil1!$A$1:$Q$623</definedName>
  </definedNames>
  <calcPr calcId="145621"/>
</workbook>
</file>

<file path=xl/calcChain.xml><?xml version="1.0" encoding="utf-8"?>
<calcChain xmlns="http://schemas.openxmlformats.org/spreadsheetml/2006/main">
  <c r="O623" i="1" l="1"/>
  <c r="N623" i="1"/>
  <c r="M623" i="1"/>
  <c r="L623" i="1"/>
  <c r="K623" i="1"/>
  <c r="J623" i="1"/>
  <c r="I623" i="1"/>
  <c r="H623" i="1"/>
  <c r="G623" i="1"/>
  <c r="F623" i="1"/>
  <c r="E623" i="1"/>
  <c r="Q623" i="1" s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203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4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2" i="1"/>
  <c r="G108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203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2" i="1"/>
  <c r="O568" i="1"/>
  <c r="O569" i="1"/>
  <c r="O574" i="1"/>
  <c r="O581" i="1"/>
  <c r="O582" i="1"/>
  <c r="O590" i="1"/>
  <c r="O602" i="1"/>
  <c r="O606" i="1"/>
  <c r="O607" i="1"/>
  <c r="O610" i="1"/>
  <c r="O612" i="1"/>
  <c r="O613" i="1"/>
  <c r="O614" i="1"/>
  <c r="O617" i="1"/>
  <c r="G3" i="1" l="1"/>
  <c r="H3" i="1"/>
  <c r="I3" i="1"/>
  <c r="J3" i="1"/>
  <c r="K3" i="1"/>
  <c r="L3" i="1"/>
  <c r="M3" i="1"/>
  <c r="N3" i="1"/>
  <c r="G4" i="1"/>
  <c r="H4" i="1"/>
  <c r="I4" i="1"/>
  <c r="J4" i="1"/>
  <c r="K4" i="1"/>
  <c r="L4" i="1"/>
  <c r="M4" i="1"/>
  <c r="N4" i="1"/>
  <c r="G5" i="1"/>
  <c r="H5" i="1"/>
  <c r="I5" i="1"/>
  <c r="J5" i="1"/>
  <c r="K5" i="1"/>
  <c r="L5" i="1"/>
  <c r="M5" i="1"/>
  <c r="N5" i="1"/>
  <c r="G6" i="1"/>
  <c r="H6" i="1"/>
  <c r="I6" i="1"/>
  <c r="J6" i="1"/>
  <c r="K6" i="1"/>
  <c r="L6" i="1"/>
  <c r="M6" i="1"/>
  <c r="N6" i="1"/>
  <c r="G7" i="1"/>
  <c r="H7" i="1"/>
  <c r="I7" i="1"/>
  <c r="J7" i="1"/>
  <c r="K7" i="1"/>
  <c r="L7" i="1"/>
  <c r="M7" i="1"/>
  <c r="N7" i="1"/>
  <c r="G8" i="1"/>
  <c r="H8" i="1"/>
  <c r="I8" i="1"/>
  <c r="J8" i="1"/>
  <c r="K8" i="1"/>
  <c r="L8" i="1"/>
  <c r="M8" i="1"/>
  <c r="N8" i="1"/>
  <c r="G9" i="1"/>
  <c r="H9" i="1"/>
  <c r="I9" i="1"/>
  <c r="J9" i="1"/>
  <c r="K9" i="1"/>
  <c r="L9" i="1"/>
  <c r="M9" i="1"/>
  <c r="N9" i="1"/>
  <c r="G10" i="1"/>
  <c r="H10" i="1"/>
  <c r="I10" i="1"/>
  <c r="J10" i="1"/>
  <c r="K10" i="1"/>
  <c r="L10" i="1"/>
  <c r="M10" i="1"/>
  <c r="N10" i="1"/>
  <c r="G11" i="1"/>
  <c r="H11" i="1"/>
  <c r="I11" i="1"/>
  <c r="J11" i="1"/>
  <c r="K11" i="1"/>
  <c r="L11" i="1"/>
  <c r="M11" i="1"/>
  <c r="N11" i="1"/>
  <c r="G12" i="1"/>
  <c r="H12" i="1"/>
  <c r="I12" i="1"/>
  <c r="J12" i="1"/>
  <c r="K12" i="1"/>
  <c r="L12" i="1"/>
  <c r="M12" i="1"/>
  <c r="N12" i="1"/>
  <c r="G13" i="1"/>
  <c r="H13" i="1"/>
  <c r="I13" i="1"/>
  <c r="J13" i="1"/>
  <c r="K13" i="1"/>
  <c r="L13" i="1"/>
  <c r="M13" i="1"/>
  <c r="N13" i="1"/>
  <c r="G14" i="1"/>
  <c r="H14" i="1"/>
  <c r="I14" i="1"/>
  <c r="J14" i="1"/>
  <c r="K14" i="1"/>
  <c r="L14" i="1"/>
  <c r="M14" i="1"/>
  <c r="N14" i="1"/>
  <c r="G15" i="1"/>
  <c r="H15" i="1"/>
  <c r="I15" i="1"/>
  <c r="J15" i="1"/>
  <c r="K15" i="1"/>
  <c r="L15" i="1"/>
  <c r="M15" i="1"/>
  <c r="N15" i="1"/>
  <c r="G16" i="1"/>
  <c r="H16" i="1"/>
  <c r="I16" i="1"/>
  <c r="J16" i="1"/>
  <c r="K16" i="1"/>
  <c r="L16" i="1"/>
  <c r="M16" i="1"/>
  <c r="N16" i="1"/>
  <c r="G17" i="1"/>
  <c r="H17" i="1"/>
  <c r="I17" i="1"/>
  <c r="J17" i="1"/>
  <c r="K17" i="1"/>
  <c r="L17" i="1"/>
  <c r="M17" i="1"/>
  <c r="N17" i="1"/>
  <c r="G18" i="1"/>
  <c r="H18" i="1"/>
  <c r="I18" i="1"/>
  <c r="J18" i="1"/>
  <c r="K18" i="1"/>
  <c r="L18" i="1"/>
  <c r="M18" i="1"/>
  <c r="N18" i="1"/>
  <c r="G19" i="1"/>
  <c r="H19" i="1"/>
  <c r="I19" i="1"/>
  <c r="J19" i="1"/>
  <c r="K19" i="1"/>
  <c r="L19" i="1"/>
  <c r="M19" i="1"/>
  <c r="N19" i="1"/>
  <c r="G20" i="1"/>
  <c r="H20" i="1"/>
  <c r="I20" i="1"/>
  <c r="J20" i="1"/>
  <c r="K20" i="1"/>
  <c r="L20" i="1"/>
  <c r="M20" i="1"/>
  <c r="N20" i="1"/>
  <c r="G21" i="1"/>
  <c r="H21" i="1"/>
  <c r="I21" i="1"/>
  <c r="J21" i="1"/>
  <c r="K21" i="1"/>
  <c r="L21" i="1"/>
  <c r="M21" i="1"/>
  <c r="N21" i="1"/>
  <c r="G22" i="1"/>
  <c r="H22" i="1"/>
  <c r="I22" i="1"/>
  <c r="J22" i="1"/>
  <c r="K22" i="1"/>
  <c r="L22" i="1"/>
  <c r="M22" i="1"/>
  <c r="N22" i="1"/>
  <c r="G23" i="1"/>
  <c r="H23" i="1"/>
  <c r="I23" i="1"/>
  <c r="J23" i="1"/>
  <c r="K23" i="1"/>
  <c r="L23" i="1"/>
  <c r="M23" i="1"/>
  <c r="N23" i="1"/>
  <c r="G24" i="1"/>
  <c r="H24" i="1"/>
  <c r="I24" i="1"/>
  <c r="J24" i="1"/>
  <c r="K24" i="1"/>
  <c r="L24" i="1"/>
  <c r="M24" i="1"/>
  <c r="N24" i="1"/>
  <c r="G25" i="1"/>
  <c r="H25" i="1"/>
  <c r="I25" i="1"/>
  <c r="J25" i="1"/>
  <c r="K25" i="1"/>
  <c r="L25" i="1"/>
  <c r="M25" i="1"/>
  <c r="N25" i="1"/>
  <c r="G26" i="1"/>
  <c r="H26" i="1"/>
  <c r="I26" i="1"/>
  <c r="J26" i="1"/>
  <c r="K26" i="1"/>
  <c r="L26" i="1"/>
  <c r="M26" i="1"/>
  <c r="N26" i="1"/>
  <c r="G27" i="1"/>
  <c r="H27" i="1"/>
  <c r="I27" i="1"/>
  <c r="J27" i="1"/>
  <c r="K27" i="1"/>
  <c r="L27" i="1"/>
  <c r="M27" i="1"/>
  <c r="N27" i="1"/>
  <c r="G28" i="1"/>
  <c r="H28" i="1"/>
  <c r="I28" i="1"/>
  <c r="J28" i="1"/>
  <c r="K28" i="1"/>
  <c r="L28" i="1"/>
  <c r="M28" i="1"/>
  <c r="N28" i="1"/>
  <c r="G29" i="1"/>
  <c r="H29" i="1"/>
  <c r="I29" i="1"/>
  <c r="J29" i="1"/>
  <c r="K29" i="1"/>
  <c r="L29" i="1"/>
  <c r="M29" i="1"/>
  <c r="N29" i="1"/>
  <c r="G30" i="1"/>
  <c r="H30" i="1"/>
  <c r="I30" i="1"/>
  <c r="J30" i="1"/>
  <c r="K30" i="1"/>
  <c r="L30" i="1"/>
  <c r="M30" i="1"/>
  <c r="N30" i="1"/>
  <c r="G31" i="1"/>
  <c r="H31" i="1"/>
  <c r="I31" i="1"/>
  <c r="J31" i="1"/>
  <c r="K31" i="1"/>
  <c r="L31" i="1"/>
  <c r="M31" i="1"/>
  <c r="N31" i="1"/>
  <c r="G32" i="1"/>
  <c r="H32" i="1"/>
  <c r="I32" i="1"/>
  <c r="J32" i="1"/>
  <c r="K32" i="1"/>
  <c r="L32" i="1"/>
  <c r="M32" i="1"/>
  <c r="N32" i="1"/>
  <c r="G33" i="1"/>
  <c r="H33" i="1"/>
  <c r="I33" i="1"/>
  <c r="J33" i="1"/>
  <c r="K33" i="1"/>
  <c r="L33" i="1"/>
  <c r="M33" i="1"/>
  <c r="N33" i="1"/>
  <c r="G34" i="1"/>
  <c r="H34" i="1"/>
  <c r="I34" i="1"/>
  <c r="J34" i="1"/>
  <c r="K34" i="1"/>
  <c r="L34" i="1"/>
  <c r="M34" i="1"/>
  <c r="N34" i="1"/>
  <c r="G35" i="1"/>
  <c r="H35" i="1"/>
  <c r="I35" i="1"/>
  <c r="J35" i="1"/>
  <c r="K35" i="1"/>
  <c r="L35" i="1"/>
  <c r="M35" i="1"/>
  <c r="N35" i="1"/>
  <c r="G36" i="1"/>
  <c r="H36" i="1"/>
  <c r="I36" i="1"/>
  <c r="J36" i="1"/>
  <c r="K36" i="1"/>
  <c r="L36" i="1"/>
  <c r="M36" i="1"/>
  <c r="N36" i="1"/>
  <c r="G37" i="1"/>
  <c r="H37" i="1"/>
  <c r="I37" i="1"/>
  <c r="J37" i="1"/>
  <c r="K37" i="1"/>
  <c r="L37" i="1"/>
  <c r="M37" i="1"/>
  <c r="N37" i="1"/>
  <c r="G38" i="1"/>
  <c r="H38" i="1"/>
  <c r="I38" i="1"/>
  <c r="J38" i="1"/>
  <c r="K38" i="1"/>
  <c r="L38" i="1"/>
  <c r="M38" i="1"/>
  <c r="N38" i="1"/>
  <c r="G39" i="1"/>
  <c r="H39" i="1"/>
  <c r="I39" i="1"/>
  <c r="J39" i="1"/>
  <c r="K39" i="1"/>
  <c r="L39" i="1"/>
  <c r="M39" i="1"/>
  <c r="N39" i="1"/>
  <c r="G40" i="1"/>
  <c r="H40" i="1"/>
  <c r="I40" i="1"/>
  <c r="J40" i="1"/>
  <c r="K40" i="1"/>
  <c r="L40" i="1"/>
  <c r="M40" i="1"/>
  <c r="N40" i="1"/>
  <c r="G41" i="1"/>
  <c r="H41" i="1"/>
  <c r="I41" i="1"/>
  <c r="J41" i="1"/>
  <c r="K41" i="1"/>
  <c r="L41" i="1"/>
  <c r="M41" i="1"/>
  <c r="N41" i="1"/>
  <c r="G42" i="1"/>
  <c r="H42" i="1"/>
  <c r="I42" i="1"/>
  <c r="J42" i="1"/>
  <c r="K42" i="1"/>
  <c r="L42" i="1"/>
  <c r="M42" i="1"/>
  <c r="N42" i="1"/>
  <c r="G43" i="1"/>
  <c r="H43" i="1"/>
  <c r="I43" i="1"/>
  <c r="J43" i="1"/>
  <c r="K43" i="1"/>
  <c r="L43" i="1"/>
  <c r="M43" i="1"/>
  <c r="N43" i="1"/>
  <c r="G44" i="1"/>
  <c r="H44" i="1"/>
  <c r="I44" i="1"/>
  <c r="J44" i="1"/>
  <c r="K44" i="1"/>
  <c r="L44" i="1"/>
  <c r="M44" i="1"/>
  <c r="N44" i="1"/>
  <c r="G45" i="1"/>
  <c r="H45" i="1"/>
  <c r="I45" i="1"/>
  <c r="J45" i="1"/>
  <c r="K45" i="1"/>
  <c r="L45" i="1"/>
  <c r="M45" i="1"/>
  <c r="N45" i="1"/>
  <c r="G46" i="1"/>
  <c r="H46" i="1"/>
  <c r="I46" i="1"/>
  <c r="J46" i="1"/>
  <c r="K46" i="1"/>
  <c r="L46" i="1"/>
  <c r="M46" i="1"/>
  <c r="N46" i="1"/>
  <c r="G47" i="1"/>
  <c r="H47" i="1"/>
  <c r="I47" i="1"/>
  <c r="J47" i="1"/>
  <c r="K47" i="1"/>
  <c r="L47" i="1"/>
  <c r="M47" i="1"/>
  <c r="N47" i="1"/>
  <c r="G203" i="1"/>
  <c r="H203" i="1"/>
  <c r="I203" i="1"/>
  <c r="J203" i="1"/>
  <c r="K203" i="1"/>
  <c r="L203" i="1"/>
  <c r="M203" i="1"/>
  <c r="N203" i="1"/>
  <c r="G48" i="1"/>
  <c r="H48" i="1"/>
  <c r="I48" i="1"/>
  <c r="J48" i="1"/>
  <c r="K48" i="1"/>
  <c r="L48" i="1"/>
  <c r="M48" i="1"/>
  <c r="N48" i="1"/>
  <c r="G49" i="1"/>
  <c r="H49" i="1"/>
  <c r="I49" i="1"/>
  <c r="J49" i="1"/>
  <c r="K49" i="1"/>
  <c r="L49" i="1"/>
  <c r="M49" i="1"/>
  <c r="N49" i="1"/>
  <c r="G50" i="1"/>
  <c r="H50" i="1"/>
  <c r="I50" i="1"/>
  <c r="J50" i="1"/>
  <c r="K50" i="1"/>
  <c r="L50" i="1"/>
  <c r="M50" i="1"/>
  <c r="N50" i="1"/>
  <c r="G51" i="1"/>
  <c r="H51" i="1"/>
  <c r="I51" i="1"/>
  <c r="J51" i="1"/>
  <c r="K51" i="1"/>
  <c r="L51" i="1"/>
  <c r="M51" i="1"/>
  <c r="N51" i="1"/>
  <c r="G52" i="1"/>
  <c r="H52" i="1"/>
  <c r="I52" i="1"/>
  <c r="J52" i="1"/>
  <c r="K52" i="1"/>
  <c r="L52" i="1"/>
  <c r="M52" i="1"/>
  <c r="N52" i="1"/>
  <c r="G53" i="1"/>
  <c r="H53" i="1"/>
  <c r="I53" i="1"/>
  <c r="J53" i="1"/>
  <c r="K53" i="1"/>
  <c r="L53" i="1"/>
  <c r="M53" i="1"/>
  <c r="N53" i="1"/>
  <c r="G54" i="1"/>
  <c r="H54" i="1"/>
  <c r="I54" i="1"/>
  <c r="J54" i="1"/>
  <c r="K54" i="1"/>
  <c r="L54" i="1"/>
  <c r="M54" i="1"/>
  <c r="N54" i="1"/>
  <c r="G55" i="1"/>
  <c r="H55" i="1"/>
  <c r="I55" i="1"/>
  <c r="J55" i="1"/>
  <c r="K55" i="1"/>
  <c r="L55" i="1"/>
  <c r="M55" i="1"/>
  <c r="N55" i="1"/>
  <c r="G56" i="1"/>
  <c r="H56" i="1"/>
  <c r="I56" i="1"/>
  <c r="J56" i="1"/>
  <c r="K56" i="1"/>
  <c r="L56" i="1"/>
  <c r="M56" i="1"/>
  <c r="N56" i="1"/>
  <c r="G57" i="1"/>
  <c r="H57" i="1"/>
  <c r="I57" i="1"/>
  <c r="J57" i="1"/>
  <c r="K57" i="1"/>
  <c r="L57" i="1"/>
  <c r="M57" i="1"/>
  <c r="N57" i="1"/>
  <c r="G58" i="1"/>
  <c r="H58" i="1"/>
  <c r="I58" i="1"/>
  <c r="J58" i="1"/>
  <c r="K58" i="1"/>
  <c r="L58" i="1"/>
  <c r="M58" i="1"/>
  <c r="N58" i="1"/>
  <c r="G59" i="1"/>
  <c r="H59" i="1"/>
  <c r="I59" i="1"/>
  <c r="J59" i="1"/>
  <c r="K59" i="1"/>
  <c r="L59" i="1"/>
  <c r="M59" i="1"/>
  <c r="N59" i="1"/>
  <c r="G60" i="1"/>
  <c r="H60" i="1"/>
  <c r="I60" i="1"/>
  <c r="J60" i="1"/>
  <c r="K60" i="1"/>
  <c r="L60" i="1"/>
  <c r="M60" i="1"/>
  <c r="N60" i="1"/>
  <c r="G61" i="1"/>
  <c r="H61" i="1"/>
  <c r="I61" i="1"/>
  <c r="J61" i="1"/>
  <c r="K61" i="1"/>
  <c r="L61" i="1"/>
  <c r="M61" i="1"/>
  <c r="N61" i="1"/>
  <c r="G62" i="1"/>
  <c r="H62" i="1"/>
  <c r="I62" i="1"/>
  <c r="J62" i="1"/>
  <c r="K62" i="1"/>
  <c r="L62" i="1"/>
  <c r="M62" i="1"/>
  <c r="N62" i="1"/>
  <c r="G63" i="1"/>
  <c r="H63" i="1"/>
  <c r="I63" i="1"/>
  <c r="J63" i="1"/>
  <c r="K63" i="1"/>
  <c r="L63" i="1"/>
  <c r="M63" i="1"/>
  <c r="N63" i="1"/>
  <c r="G64" i="1"/>
  <c r="H64" i="1"/>
  <c r="I64" i="1"/>
  <c r="J64" i="1"/>
  <c r="K64" i="1"/>
  <c r="L64" i="1"/>
  <c r="M64" i="1"/>
  <c r="N64" i="1"/>
  <c r="G65" i="1"/>
  <c r="H65" i="1"/>
  <c r="I65" i="1"/>
  <c r="J65" i="1"/>
  <c r="K65" i="1"/>
  <c r="L65" i="1"/>
  <c r="M65" i="1"/>
  <c r="N65" i="1"/>
  <c r="G66" i="1"/>
  <c r="H66" i="1"/>
  <c r="I66" i="1"/>
  <c r="J66" i="1"/>
  <c r="K66" i="1"/>
  <c r="L66" i="1"/>
  <c r="M66" i="1"/>
  <c r="N66" i="1"/>
  <c r="G67" i="1"/>
  <c r="H67" i="1"/>
  <c r="I67" i="1"/>
  <c r="J67" i="1"/>
  <c r="K67" i="1"/>
  <c r="L67" i="1"/>
  <c r="M67" i="1"/>
  <c r="N67" i="1"/>
  <c r="G68" i="1"/>
  <c r="H68" i="1"/>
  <c r="I68" i="1"/>
  <c r="J68" i="1"/>
  <c r="K68" i="1"/>
  <c r="L68" i="1"/>
  <c r="M68" i="1"/>
  <c r="N68" i="1"/>
  <c r="G69" i="1"/>
  <c r="H69" i="1"/>
  <c r="I69" i="1"/>
  <c r="J69" i="1"/>
  <c r="K69" i="1"/>
  <c r="L69" i="1"/>
  <c r="M69" i="1"/>
  <c r="N69" i="1"/>
  <c r="G70" i="1"/>
  <c r="H70" i="1"/>
  <c r="I70" i="1"/>
  <c r="J70" i="1"/>
  <c r="K70" i="1"/>
  <c r="L70" i="1"/>
  <c r="M70" i="1"/>
  <c r="N70" i="1"/>
  <c r="G71" i="1"/>
  <c r="H71" i="1"/>
  <c r="I71" i="1"/>
  <c r="J71" i="1"/>
  <c r="K71" i="1"/>
  <c r="L71" i="1"/>
  <c r="M71" i="1"/>
  <c r="N71" i="1"/>
  <c r="G72" i="1"/>
  <c r="H72" i="1"/>
  <c r="I72" i="1"/>
  <c r="J72" i="1"/>
  <c r="K72" i="1"/>
  <c r="L72" i="1"/>
  <c r="M72" i="1"/>
  <c r="N72" i="1"/>
  <c r="G73" i="1"/>
  <c r="H73" i="1"/>
  <c r="I73" i="1"/>
  <c r="J73" i="1"/>
  <c r="K73" i="1"/>
  <c r="L73" i="1"/>
  <c r="M73" i="1"/>
  <c r="N73" i="1"/>
  <c r="G74" i="1"/>
  <c r="H74" i="1"/>
  <c r="I74" i="1"/>
  <c r="J74" i="1"/>
  <c r="K74" i="1"/>
  <c r="L74" i="1"/>
  <c r="M74" i="1"/>
  <c r="N74" i="1"/>
  <c r="G75" i="1"/>
  <c r="H75" i="1"/>
  <c r="I75" i="1"/>
  <c r="J75" i="1"/>
  <c r="K75" i="1"/>
  <c r="L75" i="1"/>
  <c r="M75" i="1"/>
  <c r="N75" i="1"/>
  <c r="G76" i="1"/>
  <c r="H76" i="1"/>
  <c r="I76" i="1"/>
  <c r="J76" i="1"/>
  <c r="K76" i="1"/>
  <c r="L76" i="1"/>
  <c r="M76" i="1"/>
  <c r="N76" i="1"/>
  <c r="G77" i="1"/>
  <c r="H77" i="1"/>
  <c r="I77" i="1"/>
  <c r="J77" i="1"/>
  <c r="K77" i="1"/>
  <c r="L77" i="1"/>
  <c r="M77" i="1"/>
  <c r="N77" i="1"/>
  <c r="G78" i="1"/>
  <c r="H78" i="1"/>
  <c r="I78" i="1"/>
  <c r="J78" i="1"/>
  <c r="K78" i="1"/>
  <c r="L78" i="1"/>
  <c r="M78" i="1"/>
  <c r="N78" i="1"/>
  <c r="G79" i="1"/>
  <c r="H79" i="1"/>
  <c r="I79" i="1"/>
  <c r="J79" i="1"/>
  <c r="K79" i="1"/>
  <c r="L79" i="1"/>
  <c r="M79" i="1"/>
  <c r="N79" i="1"/>
  <c r="G80" i="1"/>
  <c r="H80" i="1"/>
  <c r="I80" i="1"/>
  <c r="J80" i="1"/>
  <c r="K80" i="1"/>
  <c r="L80" i="1"/>
  <c r="M80" i="1"/>
  <c r="N80" i="1"/>
  <c r="G81" i="1"/>
  <c r="H81" i="1"/>
  <c r="I81" i="1"/>
  <c r="J81" i="1"/>
  <c r="K81" i="1"/>
  <c r="L81" i="1"/>
  <c r="M81" i="1"/>
  <c r="N81" i="1"/>
  <c r="G82" i="1"/>
  <c r="H82" i="1"/>
  <c r="I82" i="1"/>
  <c r="J82" i="1"/>
  <c r="K82" i="1"/>
  <c r="L82" i="1"/>
  <c r="M82" i="1"/>
  <c r="N82" i="1"/>
  <c r="G83" i="1"/>
  <c r="H83" i="1"/>
  <c r="I83" i="1"/>
  <c r="J83" i="1"/>
  <c r="K83" i="1"/>
  <c r="L83" i="1"/>
  <c r="M83" i="1"/>
  <c r="N83" i="1"/>
  <c r="G84" i="1"/>
  <c r="H84" i="1"/>
  <c r="I84" i="1"/>
  <c r="J84" i="1"/>
  <c r="K84" i="1"/>
  <c r="L84" i="1"/>
  <c r="M84" i="1"/>
  <c r="N84" i="1"/>
  <c r="G85" i="1"/>
  <c r="H85" i="1"/>
  <c r="I85" i="1"/>
  <c r="J85" i="1"/>
  <c r="K85" i="1"/>
  <c r="L85" i="1"/>
  <c r="M85" i="1"/>
  <c r="N85" i="1"/>
  <c r="G86" i="1"/>
  <c r="H86" i="1"/>
  <c r="I86" i="1"/>
  <c r="J86" i="1"/>
  <c r="K86" i="1"/>
  <c r="L86" i="1"/>
  <c r="M86" i="1"/>
  <c r="N86" i="1"/>
  <c r="G87" i="1"/>
  <c r="H87" i="1"/>
  <c r="I87" i="1"/>
  <c r="J87" i="1"/>
  <c r="K87" i="1"/>
  <c r="L87" i="1"/>
  <c r="M87" i="1"/>
  <c r="N87" i="1"/>
  <c r="G88" i="1"/>
  <c r="H88" i="1"/>
  <c r="I88" i="1"/>
  <c r="J88" i="1"/>
  <c r="K88" i="1"/>
  <c r="L88" i="1"/>
  <c r="M88" i="1"/>
  <c r="N88" i="1"/>
  <c r="G89" i="1"/>
  <c r="H89" i="1"/>
  <c r="I89" i="1"/>
  <c r="J89" i="1"/>
  <c r="K89" i="1"/>
  <c r="L89" i="1"/>
  <c r="M89" i="1"/>
  <c r="N89" i="1"/>
  <c r="G90" i="1"/>
  <c r="H90" i="1"/>
  <c r="I90" i="1"/>
  <c r="J90" i="1"/>
  <c r="K90" i="1"/>
  <c r="L90" i="1"/>
  <c r="M90" i="1"/>
  <c r="N90" i="1"/>
  <c r="G91" i="1"/>
  <c r="H91" i="1"/>
  <c r="I91" i="1"/>
  <c r="J91" i="1"/>
  <c r="K91" i="1"/>
  <c r="L91" i="1"/>
  <c r="M91" i="1"/>
  <c r="N91" i="1"/>
  <c r="G92" i="1"/>
  <c r="H92" i="1"/>
  <c r="I92" i="1"/>
  <c r="J92" i="1"/>
  <c r="K92" i="1"/>
  <c r="L92" i="1"/>
  <c r="M92" i="1"/>
  <c r="N92" i="1"/>
  <c r="G93" i="1"/>
  <c r="H93" i="1"/>
  <c r="I93" i="1"/>
  <c r="J93" i="1"/>
  <c r="K93" i="1"/>
  <c r="L93" i="1"/>
  <c r="M93" i="1"/>
  <c r="N93" i="1"/>
  <c r="G94" i="1"/>
  <c r="H94" i="1"/>
  <c r="I94" i="1"/>
  <c r="J94" i="1"/>
  <c r="K94" i="1"/>
  <c r="L94" i="1"/>
  <c r="M94" i="1"/>
  <c r="N94" i="1"/>
  <c r="G95" i="1"/>
  <c r="H95" i="1"/>
  <c r="I95" i="1"/>
  <c r="J95" i="1"/>
  <c r="K95" i="1"/>
  <c r="L95" i="1"/>
  <c r="M95" i="1"/>
  <c r="N95" i="1"/>
  <c r="G96" i="1"/>
  <c r="H96" i="1"/>
  <c r="I96" i="1"/>
  <c r="J96" i="1"/>
  <c r="K96" i="1"/>
  <c r="L96" i="1"/>
  <c r="M96" i="1"/>
  <c r="N96" i="1"/>
  <c r="G97" i="1"/>
  <c r="H97" i="1"/>
  <c r="I97" i="1"/>
  <c r="J97" i="1"/>
  <c r="K97" i="1"/>
  <c r="L97" i="1"/>
  <c r="M97" i="1"/>
  <c r="N97" i="1"/>
  <c r="G98" i="1"/>
  <c r="H98" i="1"/>
  <c r="I98" i="1"/>
  <c r="J98" i="1"/>
  <c r="K98" i="1"/>
  <c r="L98" i="1"/>
  <c r="M98" i="1"/>
  <c r="N98" i="1"/>
  <c r="G99" i="1"/>
  <c r="H99" i="1"/>
  <c r="I99" i="1"/>
  <c r="J99" i="1"/>
  <c r="K99" i="1"/>
  <c r="L99" i="1"/>
  <c r="M99" i="1"/>
  <c r="N99" i="1"/>
  <c r="G100" i="1"/>
  <c r="H100" i="1"/>
  <c r="I100" i="1"/>
  <c r="J100" i="1"/>
  <c r="K100" i="1"/>
  <c r="L100" i="1"/>
  <c r="M100" i="1"/>
  <c r="N100" i="1"/>
  <c r="G101" i="1"/>
  <c r="H101" i="1"/>
  <c r="I101" i="1"/>
  <c r="J101" i="1"/>
  <c r="K101" i="1"/>
  <c r="L101" i="1"/>
  <c r="M101" i="1"/>
  <c r="N101" i="1"/>
  <c r="G102" i="1"/>
  <c r="H102" i="1"/>
  <c r="I102" i="1"/>
  <c r="J102" i="1"/>
  <c r="K102" i="1"/>
  <c r="L102" i="1"/>
  <c r="M102" i="1"/>
  <c r="N102" i="1"/>
  <c r="G103" i="1"/>
  <c r="H103" i="1"/>
  <c r="I103" i="1"/>
  <c r="J103" i="1"/>
  <c r="K103" i="1"/>
  <c r="L103" i="1"/>
  <c r="M103" i="1"/>
  <c r="N103" i="1"/>
  <c r="G104" i="1"/>
  <c r="H104" i="1"/>
  <c r="I104" i="1"/>
  <c r="J104" i="1"/>
  <c r="K104" i="1"/>
  <c r="L104" i="1"/>
  <c r="M104" i="1"/>
  <c r="N104" i="1"/>
  <c r="G105" i="1"/>
  <c r="H105" i="1"/>
  <c r="I105" i="1"/>
  <c r="J105" i="1"/>
  <c r="K105" i="1"/>
  <c r="L105" i="1"/>
  <c r="M105" i="1"/>
  <c r="N105" i="1"/>
  <c r="G106" i="1"/>
  <c r="H106" i="1"/>
  <c r="I106" i="1"/>
  <c r="J106" i="1"/>
  <c r="K106" i="1"/>
  <c r="L106" i="1"/>
  <c r="M106" i="1"/>
  <c r="N106" i="1"/>
  <c r="G107" i="1"/>
  <c r="H107" i="1"/>
  <c r="I107" i="1"/>
  <c r="J107" i="1"/>
  <c r="K107" i="1"/>
  <c r="L107" i="1"/>
  <c r="M107" i="1"/>
  <c r="N107" i="1"/>
  <c r="H108" i="1"/>
  <c r="J108" i="1"/>
  <c r="K108" i="1"/>
  <c r="L108" i="1"/>
  <c r="M108" i="1"/>
  <c r="N108" i="1"/>
  <c r="G109" i="1"/>
  <c r="H109" i="1"/>
  <c r="I109" i="1"/>
  <c r="J109" i="1"/>
  <c r="K109" i="1"/>
  <c r="L109" i="1"/>
  <c r="M109" i="1"/>
  <c r="N109" i="1"/>
  <c r="G110" i="1"/>
  <c r="H110" i="1"/>
  <c r="I110" i="1"/>
  <c r="J110" i="1"/>
  <c r="K110" i="1"/>
  <c r="L110" i="1"/>
  <c r="M110" i="1"/>
  <c r="N110" i="1"/>
  <c r="G111" i="1"/>
  <c r="H111" i="1"/>
  <c r="I111" i="1"/>
  <c r="J111" i="1"/>
  <c r="K111" i="1"/>
  <c r="L111" i="1"/>
  <c r="M111" i="1"/>
  <c r="N111" i="1"/>
  <c r="G112" i="1"/>
  <c r="H112" i="1"/>
  <c r="I112" i="1"/>
  <c r="J112" i="1"/>
  <c r="K112" i="1"/>
  <c r="L112" i="1"/>
  <c r="M112" i="1"/>
  <c r="N112" i="1"/>
  <c r="G113" i="1"/>
  <c r="H113" i="1"/>
  <c r="I113" i="1"/>
  <c r="J113" i="1"/>
  <c r="K113" i="1"/>
  <c r="L113" i="1"/>
  <c r="M113" i="1"/>
  <c r="N113" i="1"/>
  <c r="G114" i="1"/>
  <c r="H114" i="1"/>
  <c r="I114" i="1"/>
  <c r="J114" i="1"/>
  <c r="K114" i="1"/>
  <c r="L114" i="1"/>
  <c r="M114" i="1"/>
  <c r="N114" i="1"/>
  <c r="G115" i="1"/>
  <c r="H115" i="1"/>
  <c r="I115" i="1"/>
  <c r="J115" i="1"/>
  <c r="K115" i="1"/>
  <c r="L115" i="1"/>
  <c r="M115" i="1"/>
  <c r="N115" i="1"/>
  <c r="G116" i="1"/>
  <c r="H116" i="1"/>
  <c r="I116" i="1"/>
  <c r="J116" i="1"/>
  <c r="K116" i="1"/>
  <c r="L116" i="1"/>
  <c r="M116" i="1"/>
  <c r="N116" i="1"/>
  <c r="G117" i="1"/>
  <c r="H117" i="1"/>
  <c r="I117" i="1"/>
  <c r="J117" i="1"/>
  <c r="K117" i="1"/>
  <c r="L117" i="1"/>
  <c r="M117" i="1"/>
  <c r="N117" i="1"/>
  <c r="G118" i="1"/>
  <c r="H118" i="1"/>
  <c r="I118" i="1"/>
  <c r="J118" i="1"/>
  <c r="K118" i="1"/>
  <c r="L118" i="1"/>
  <c r="M118" i="1"/>
  <c r="N118" i="1"/>
  <c r="G119" i="1"/>
  <c r="H119" i="1"/>
  <c r="I119" i="1"/>
  <c r="J119" i="1"/>
  <c r="K119" i="1"/>
  <c r="L119" i="1"/>
  <c r="M119" i="1"/>
  <c r="N119" i="1"/>
  <c r="G120" i="1"/>
  <c r="H120" i="1"/>
  <c r="I120" i="1"/>
  <c r="J120" i="1"/>
  <c r="K120" i="1"/>
  <c r="L120" i="1"/>
  <c r="M120" i="1"/>
  <c r="N120" i="1"/>
  <c r="G121" i="1"/>
  <c r="H121" i="1"/>
  <c r="I121" i="1"/>
  <c r="J121" i="1"/>
  <c r="K121" i="1"/>
  <c r="L121" i="1"/>
  <c r="M121" i="1"/>
  <c r="N121" i="1"/>
  <c r="G122" i="1"/>
  <c r="H122" i="1"/>
  <c r="I122" i="1"/>
  <c r="J122" i="1"/>
  <c r="K122" i="1"/>
  <c r="L122" i="1"/>
  <c r="M122" i="1"/>
  <c r="N122" i="1"/>
  <c r="G123" i="1"/>
  <c r="H123" i="1"/>
  <c r="I123" i="1"/>
  <c r="J123" i="1"/>
  <c r="K123" i="1"/>
  <c r="L123" i="1"/>
  <c r="M123" i="1"/>
  <c r="N123" i="1"/>
  <c r="G124" i="1"/>
  <c r="H124" i="1"/>
  <c r="I124" i="1"/>
  <c r="J124" i="1"/>
  <c r="K124" i="1"/>
  <c r="L124" i="1"/>
  <c r="M124" i="1"/>
  <c r="N124" i="1"/>
  <c r="G125" i="1"/>
  <c r="H125" i="1"/>
  <c r="I125" i="1"/>
  <c r="J125" i="1"/>
  <c r="K125" i="1"/>
  <c r="L125" i="1"/>
  <c r="M125" i="1"/>
  <c r="N125" i="1"/>
  <c r="G126" i="1"/>
  <c r="H126" i="1"/>
  <c r="I126" i="1"/>
  <c r="J126" i="1"/>
  <c r="K126" i="1"/>
  <c r="L126" i="1"/>
  <c r="M126" i="1"/>
  <c r="N126" i="1"/>
  <c r="G127" i="1"/>
  <c r="H127" i="1"/>
  <c r="I127" i="1"/>
  <c r="J127" i="1"/>
  <c r="K127" i="1"/>
  <c r="L127" i="1"/>
  <c r="M127" i="1"/>
  <c r="N127" i="1"/>
  <c r="G128" i="1"/>
  <c r="H128" i="1"/>
  <c r="I128" i="1"/>
  <c r="J128" i="1"/>
  <c r="K128" i="1"/>
  <c r="L128" i="1"/>
  <c r="M128" i="1"/>
  <c r="N128" i="1"/>
  <c r="G129" i="1"/>
  <c r="H129" i="1"/>
  <c r="I129" i="1"/>
  <c r="J129" i="1"/>
  <c r="K129" i="1"/>
  <c r="L129" i="1"/>
  <c r="M129" i="1"/>
  <c r="N129" i="1"/>
  <c r="G130" i="1"/>
  <c r="H130" i="1"/>
  <c r="I130" i="1"/>
  <c r="J130" i="1"/>
  <c r="K130" i="1"/>
  <c r="L130" i="1"/>
  <c r="M130" i="1"/>
  <c r="N130" i="1"/>
  <c r="G131" i="1"/>
  <c r="H131" i="1"/>
  <c r="I131" i="1"/>
  <c r="J131" i="1"/>
  <c r="K131" i="1"/>
  <c r="L131" i="1"/>
  <c r="M131" i="1"/>
  <c r="N131" i="1"/>
  <c r="G132" i="1"/>
  <c r="H132" i="1"/>
  <c r="I132" i="1"/>
  <c r="J132" i="1"/>
  <c r="K132" i="1"/>
  <c r="L132" i="1"/>
  <c r="M132" i="1"/>
  <c r="N132" i="1"/>
  <c r="G133" i="1"/>
  <c r="H133" i="1"/>
  <c r="I133" i="1"/>
  <c r="J133" i="1"/>
  <c r="K133" i="1"/>
  <c r="L133" i="1"/>
  <c r="M133" i="1"/>
  <c r="N133" i="1"/>
  <c r="G134" i="1"/>
  <c r="H134" i="1"/>
  <c r="I134" i="1"/>
  <c r="J134" i="1"/>
  <c r="K134" i="1"/>
  <c r="L134" i="1"/>
  <c r="M134" i="1"/>
  <c r="N134" i="1"/>
  <c r="G135" i="1"/>
  <c r="H135" i="1"/>
  <c r="I135" i="1"/>
  <c r="J135" i="1"/>
  <c r="K135" i="1"/>
  <c r="L135" i="1"/>
  <c r="M135" i="1"/>
  <c r="N135" i="1"/>
  <c r="G136" i="1"/>
  <c r="H136" i="1"/>
  <c r="I136" i="1"/>
  <c r="J136" i="1"/>
  <c r="K136" i="1"/>
  <c r="L136" i="1"/>
  <c r="M136" i="1"/>
  <c r="N136" i="1"/>
  <c r="G137" i="1"/>
  <c r="H137" i="1"/>
  <c r="I137" i="1"/>
  <c r="J137" i="1"/>
  <c r="K137" i="1"/>
  <c r="L137" i="1"/>
  <c r="M137" i="1"/>
  <c r="N137" i="1"/>
  <c r="G138" i="1"/>
  <c r="H138" i="1"/>
  <c r="I138" i="1"/>
  <c r="J138" i="1"/>
  <c r="K138" i="1"/>
  <c r="L138" i="1"/>
  <c r="M138" i="1"/>
  <c r="N138" i="1"/>
  <c r="G139" i="1"/>
  <c r="H139" i="1"/>
  <c r="I139" i="1"/>
  <c r="J139" i="1"/>
  <c r="K139" i="1"/>
  <c r="L139" i="1"/>
  <c r="M139" i="1"/>
  <c r="N139" i="1"/>
  <c r="G140" i="1"/>
  <c r="H140" i="1"/>
  <c r="I140" i="1"/>
  <c r="J140" i="1"/>
  <c r="K140" i="1"/>
  <c r="L140" i="1"/>
  <c r="M140" i="1"/>
  <c r="N140" i="1"/>
  <c r="G141" i="1"/>
  <c r="H141" i="1"/>
  <c r="I141" i="1"/>
  <c r="J141" i="1"/>
  <c r="K141" i="1"/>
  <c r="L141" i="1"/>
  <c r="M141" i="1"/>
  <c r="N141" i="1"/>
  <c r="G142" i="1"/>
  <c r="H142" i="1"/>
  <c r="I142" i="1"/>
  <c r="J142" i="1"/>
  <c r="K142" i="1"/>
  <c r="L142" i="1"/>
  <c r="M142" i="1"/>
  <c r="N142" i="1"/>
  <c r="G143" i="1"/>
  <c r="H143" i="1"/>
  <c r="I143" i="1"/>
  <c r="J143" i="1"/>
  <c r="K143" i="1"/>
  <c r="L143" i="1"/>
  <c r="M143" i="1"/>
  <c r="N143" i="1"/>
  <c r="G144" i="1"/>
  <c r="H144" i="1"/>
  <c r="I144" i="1"/>
  <c r="J144" i="1"/>
  <c r="K144" i="1"/>
  <c r="L144" i="1"/>
  <c r="M144" i="1"/>
  <c r="N144" i="1"/>
  <c r="G145" i="1"/>
  <c r="H145" i="1"/>
  <c r="I145" i="1"/>
  <c r="J145" i="1"/>
  <c r="K145" i="1"/>
  <c r="L145" i="1"/>
  <c r="M145" i="1"/>
  <c r="N145" i="1"/>
  <c r="G146" i="1"/>
  <c r="H146" i="1"/>
  <c r="I146" i="1"/>
  <c r="J146" i="1"/>
  <c r="K146" i="1"/>
  <c r="L146" i="1"/>
  <c r="M146" i="1"/>
  <c r="N146" i="1"/>
  <c r="G147" i="1"/>
  <c r="H147" i="1"/>
  <c r="I147" i="1"/>
  <c r="J147" i="1"/>
  <c r="K147" i="1"/>
  <c r="L147" i="1"/>
  <c r="M147" i="1"/>
  <c r="N147" i="1"/>
  <c r="G148" i="1"/>
  <c r="H148" i="1"/>
  <c r="I148" i="1"/>
  <c r="J148" i="1"/>
  <c r="K148" i="1"/>
  <c r="L148" i="1"/>
  <c r="M148" i="1"/>
  <c r="N148" i="1"/>
  <c r="G149" i="1"/>
  <c r="H149" i="1"/>
  <c r="I149" i="1"/>
  <c r="J149" i="1"/>
  <c r="K149" i="1"/>
  <c r="L149" i="1"/>
  <c r="M149" i="1"/>
  <c r="N149" i="1"/>
  <c r="G150" i="1"/>
  <c r="H150" i="1"/>
  <c r="I150" i="1"/>
  <c r="J150" i="1"/>
  <c r="K150" i="1"/>
  <c r="L150" i="1"/>
  <c r="M150" i="1"/>
  <c r="N150" i="1"/>
  <c r="G151" i="1"/>
  <c r="H151" i="1"/>
  <c r="I151" i="1"/>
  <c r="J151" i="1"/>
  <c r="K151" i="1"/>
  <c r="L151" i="1"/>
  <c r="M151" i="1"/>
  <c r="N151" i="1"/>
  <c r="G152" i="1"/>
  <c r="H152" i="1"/>
  <c r="I152" i="1"/>
  <c r="J152" i="1"/>
  <c r="K152" i="1"/>
  <c r="L152" i="1"/>
  <c r="M152" i="1"/>
  <c r="N152" i="1"/>
  <c r="G153" i="1"/>
  <c r="H153" i="1"/>
  <c r="I153" i="1"/>
  <c r="J153" i="1"/>
  <c r="K153" i="1"/>
  <c r="L153" i="1"/>
  <c r="M153" i="1"/>
  <c r="N153" i="1"/>
  <c r="G154" i="1"/>
  <c r="H154" i="1"/>
  <c r="I154" i="1"/>
  <c r="J154" i="1"/>
  <c r="K154" i="1"/>
  <c r="L154" i="1"/>
  <c r="M154" i="1"/>
  <c r="N154" i="1"/>
  <c r="G155" i="1"/>
  <c r="H155" i="1"/>
  <c r="I155" i="1"/>
  <c r="J155" i="1"/>
  <c r="K155" i="1"/>
  <c r="L155" i="1"/>
  <c r="M155" i="1"/>
  <c r="N155" i="1"/>
  <c r="G156" i="1"/>
  <c r="H156" i="1"/>
  <c r="I156" i="1"/>
  <c r="J156" i="1"/>
  <c r="K156" i="1"/>
  <c r="L156" i="1"/>
  <c r="M156" i="1"/>
  <c r="N156" i="1"/>
  <c r="G157" i="1"/>
  <c r="H157" i="1"/>
  <c r="I157" i="1"/>
  <c r="J157" i="1"/>
  <c r="K157" i="1"/>
  <c r="L157" i="1"/>
  <c r="M157" i="1"/>
  <c r="N157" i="1"/>
  <c r="G158" i="1"/>
  <c r="H158" i="1"/>
  <c r="I158" i="1"/>
  <c r="J158" i="1"/>
  <c r="K158" i="1"/>
  <c r="L158" i="1"/>
  <c r="M158" i="1"/>
  <c r="N158" i="1"/>
  <c r="G159" i="1"/>
  <c r="H159" i="1"/>
  <c r="I159" i="1"/>
  <c r="J159" i="1"/>
  <c r="K159" i="1"/>
  <c r="L159" i="1"/>
  <c r="M159" i="1"/>
  <c r="N159" i="1"/>
  <c r="G160" i="1"/>
  <c r="H160" i="1"/>
  <c r="I160" i="1"/>
  <c r="J160" i="1"/>
  <c r="K160" i="1"/>
  <c r="L160" i="1"/>
  <c r="M160" i="1"/>
  <c r="N160" i="1"/>
  <c r="G161" i="1"/>
  <c r="H161" i="1"/>
  <c r="I161" i="1"/>
  <c r="J161" i="1"/>
  <c r="K161" i="1"/>
  <c r="L161" i="1"/>
  <c r="M161" i="1"/>
  <c r="N161" i="1"/>
  <c r="G162" i="1"/>
  <c r="H162" i="1"/>
  <c r="I162" i="1"/>
  <c r="J162" i="1"/>
  <c r="K162" i="1"/>
  <c r="L162" i="1"/>
  <c r="M162" i="1"/>
  <c r="N162" i="1"/>
  <c r="G163" i="1"/>
  <c r="H163" i="1"/>
  <c r="I163" i="1"/>
  <c r="J163" i="1"/>
  <c r="K163" i="1"/>
  <c r="L163" i="1"/>
  <c r="M163" i="1"/>
  <c r="N163" i="1"/>
  <c r="G164" i="1"/>
  <c r="H164" i="1"/>
  <c r="I164" i="1"/>
  <c r="J164" i="1"/>
  <c r="K164" i="1"/>
  <c r="L164" i="1"/>
  <c r="M164" i="1"/>
  <c r="N164" i="1"/>
  <c r="G165" i="1"/>
  <c r="H165" i="1"/>
  <c r="I165" i="1"/>
  <c r="J165" i="1"/>
  <c r="K165" i="1"/>
  <c r="L165" i="1"/>
  <c r="M165" i="1"/>
  <c r="N165" i="1"/>
  <c r="G166" i="1"/>
  <c r="H166" i="1"/>
  <c r="I166" i="1"/>
  <c r="J166" i="1"/>
  <c r="K166" i="1"/>
  <c r="L166" i="1"/>
  <c r="M166" i="1"/>
  <c r="N166" i="1"/>
  <c r="G167" i="1"/>
  <c r="H167" i="1"/>
  <c r="I167" i="1"/>
  <c r="J167" i="1"/>
  <c r="K167" i="1"/>
  <c r="L167" i="1"/>
  <c r="M167" i="1"/>
  <c r="N167" i="1"/>
  <c r="G168" i="1"/>
  <c r="H168" i="1"/>
  <c r="I168" i="1"/>
  <c r="J168" i="1"/>
  <c r="K168" i="1"/>
  <c r="L168" i="1"/>
  <c r="M168" i="1"/>
  <c r="N168" i="1"/>
  <c r="G169" i="1"/>
  <c r="H169" i="1"/>
  <c r="I169" i="1"/>
  <c r="J169" i="1"/>
  <c r="K169" i="1"/>
  <c r="L169" i="1"/>
  <c r="M169" i="1"/>
  <c r="N169" i="1"/>
  <c r="G170" i="1"/>
  <c r="H170" i="1"/>
  <c r="I170" i="1"/>
  <c r="J170" i="1"/>
  <c r="K170" i="1"/>
  <c r="L170" i="1"/>
  <c r="M170" i="1"/>
  <c r="N170" i="1"/>
  <c r="G171" i="1"/>
  <c r="H171" i="1"/>
  <c r="I171" i="1"/>
  <c r="J171" i="1"/>
  <c r="K171" i="1"/>
  <c r="L171" i="1"/>
  <c r="M171" i="1"/>
  <c r="N171" i="1"/>
  <c r="G172" i="1"/>
  <c r="H172" i="1"/>
  <c r="I172" i="1"/>
  <c r="J172" i="1"/>
  <c r="K172" i="1"/>
  <c r="L172" i="1"/>
  <c r="M172" i="1"/>
  <c r="N172" i="1"/>
  <c r="G173" i="1"/>
  <c r="H173" i="1"/>
  <c r="I173" i="1"/>
  <c r="J173" i="1"/>
  <c r="K173" i="1"/>
  <c r="L173" i="1"/>
  <c r="M173" i="1"/>
  <c r="N173" i="1"/>
  <c r="G174" i="1"/>
  <c r="H174" i="1"/>
  <c r="I174" i="1"/>
  <c r="J174" i="1"/>
  <c r="K174" i="1"/>
  <c r="L174" i="1"/>
  <c r="M174" i="1"/>
  <c r="N174" i="1"/>
  <c r="G175" i="1"/>
  <c r="H175" i="1"/>
  <c r="I175" i="1"/>
  <c r="J175" i="1"/>
  <c r="K175" i="1"/>
  <c r="L175" i="1"/>
  <c r="M175" i="1"/>
  <c r="N175" i="1"/>
  <c r="G176" i="1"/>
  <c r="H176" i="1"/>
  <c r="I176" i="1"/>
  <c r="J176" i="1"/>
  <c r="K176" i="1"/>
  <c r="L176" i="1"/>
  <c r="M176" i="1"/>
  <c r="N176" i="1"/>
  <c r="G177" i="1"/>
  <c r="H177" i="1"/>
  <c r="I177" i="1"/>
  <c r="J177" i="1"/>
  <c r="K177" i="1"/>
  <c r="L177" i="1"/>
  <c r="M177" i="1"/>
  <c r="N177" i="1"/>
  <c r="G178" i="1"/>
  <c r="H178" i="1"/>
  <c r="I178" i="1"/>
  <c r="J178" i="1"/>
  <c r="K178" i="1"/>
  <c r="L178" i="1"/>
  <c r="M178" i="1"/>
  <c r="N178" i="1"/>
  <c r="G179" i="1"/>
  <c r="H179" i="1"/>
  <c r="I179" i="1"/>
  <c r="J179" i="1"/>
  <c r="K179" i="1"/>
  <c r="L179" i="1"/>
  <c r="M179" i="1"/>
  <c r="N179" i="1"/>
  <c r="G180" i="1"/>
  <c r="H180" i="1"/>
  <c r="I180" i="1"/>
  <c r="J180" i="1"/>
  <c r="K180" i="1"/>
  <c r="L180" i="1"/>
  <c r="M180" i="1"/>
  <c r="N180" i="1"/>
  <c r="G181" i="1"/>
  <c r="H181" i="1"/>
  <c r="I181" i="1"/>
  <c r="J181" i="1"/>
  <c r="K181" i="1"/>
  <c r="L181" i="1"/>
  <c r="M181" i="1"/>
  <c r="N181" i="1"/>
  <c r="G182" i="1"/>
  <c r="H182" i="1"/>
  <c r="I182" i="1"/>
  <c r="J182" i="1"/>
  <c r="K182" i="1"/>
  <c r="L182" i="1"/>
  <c r="M182" i="1"/>
  <c r="N182" i="1"/>
  <c r="G183" i="1"/>
  <c r="H183" i="1"/>
  <c r="I183" i="1"/>
  <c r="J183" i="1"/>
  <c r="K183" i="1"/>
  <c r="L183" i="1"/>
  <c r="M183" i="1"/>
  <c r="N183" i="1"/>
  <c r="G184" i="1"/>
  <c r="H184" i="1"/>
  <c r="I184" i="1"/>
  <c r="J184" i="1"/>
  <c r="K184" i="1"/>
  <c r="L184" i="1"/>
  <c r="M184" i="1"/>
  <c r="N184" i="1"/>
  <c r="G185" i="1"/>
  <c r="H185" i="1"/>
  <c r="I185" i="1"/>
  <c r="J185" i="1"/>
  <c r="K185" i="1"/>
  <c r="L185" i="1"/>
  <c r="M185" i="1"/>
  <c r="N185" i="1"/>
  <c r="G186" i="1"/>
  <c r="H186" i="1"/>
  <c r="I186" i="1"/>
  <c r="J186" i="1"/>
  <c r="K186" i="1"/>
  <c r="L186" i="1"/>
  <c r="M186" i="1"/>
  <c r="N186" i="1"/>
  <c r="G187" i="1"/>
  <c r="H187" i="1"/>
  <c r="I187" i="1"/>
  <c r="J187" i="1"/>
  <c r="K187" i="1"/>
  <c r="L187" i="1"/>
  <c r="M187" i="1"/>
  <c r="N187" i="1"/>
  <c r="G188" i="1"/>
  <c r="H188" i="1"/>
  <c r="I188" i="1"/>
  <c r="J188" i="1"/>
  <c r="K188" i="1"/>
  <c r="L188" i="1"/>
  <c r="M188" i="1"/>
  <c r="N188" i="1"/>
  <c r="G189" i="1"/>
  <c r="H189" i="1"/>
  <c r="I189" i="1"/>
  <c r="J189" i="1"/>
  <c r="K189" i="1"/>
  <c r="L189" i="1"/>
  <c r="M189" i="1"/>
  <c r="N189" i="1"/>
  <c r="G190" i="1"/>
  <c r="H190" i="1"/>
  <c r="I190" i="1"/>
  <c r="J190" i="1"/>
  <c r="K190" i="1"/>
  <c r="L190" i="1"/>
  <c r="M190" i="1"/>
  <c r="N190" i="1"/>
  <c r="G191" i="1"/>
  <c r="H191" i="1"/>
  <c r="I191" i="1"/>
  <c r="J191" i="1"/>
  <c r="K191" i="1"/>
  <c r="L191" i="1"/>
  <c r="M191" i="1"/>
  <c r="N191" i="1"/>
  <c r="G192" i="1"/>
  <c r="H192" i="1"/>
  <c r="I192" i="1"/>
  <c r="J192" i="1"/>
  <c r="K192" i="1"/>
  <c r="L192" i="1"/>
  <c r="M192" i="1"/>
  <c r="N192" i="1"/>
  <c r="G193" i="1"/>
  <c r="H193" i="1"/>
  <c r="I193" i="1"/>
  <c r="J193" i="1"/>
  <c r="K193" i="1"/>
  <c r="L193" i="1"/>
  <c r="M193" i="1"/>
  <c r="N193" i="1"/>
  <c r="G194" i="1"/>
  <c r="H194" i="1"/>
  <c r="I194" i="1"/>
  <c r="J194" i="1"/>
  <c r="K194" i="1"/>
  <c r="L194" i="1"/>
  <c r="M194" i="1"/>
  <c r="N194" i="1"/>
  <c r="G195" i="1"/>
  <c r="H195" i="1"/>
  <c r="I195" i="1"/>
  <c r="J195" i="1"/>
  <c r="K195" i="1"/>
  <c r="L195" i="1"/>
  <c r="M195" i="1"/>
  <c r="N195" i="1"/>
  <c r="G196" i="1"/>
  <c r="H196" i="1"/>
  <c r="I196" i="1"/>
  <c r="J196" i="1"/>
  <c r="K196" i="1"/>
  <c r="L196" i="1"/>
  <c r="M196" i="1"/>
  <c r="N196" i="1"/>
  <c r="G197" i="1"/>
  <c r="H197" i="1"/>
  <c r="I197" i="1"/>
  <c r="J197" i="1"/>
  <c r="K197" i="1"/>
  <c r="L197" i="1"/>
  <c r="M197" i="1"/>
  <c r="N197" i="1"/>
  <c r="G198" i="1"/>
  <c r="H198" i="1"/>
  <c r="I198" i="1"/>
  <c r="J198" i="1"/>
  <c r="K198" i="1"/>
  <c r="L198" i="1"/>
  <c r="M198" i="1"/>
  <c r="N198" i="1"/>
  <c r="G199" i="1"/>
  <c r="H199" i="1"/>
  <c r="I199" i="1"/>
  <c r="J199" i="1"/>
  <c r="K199" i="1"/>
  <c r="L199" i="1"/>
  <c r="M199" i="1"/>
  <c r="N199" i="1"/>
  <c r="G200" i="1"/>
  <c r="H200" i="1"/>
  <c r="I200" i="1"/>
  <c r="J200" i="1"/>
  <c r="K200" i="1"/>
  <c r="L200" i="1"/>
  <c r="M200" i="1"/>
  <c r="N200" i="1"/>
  <c r="G201" i="1"/>
  <c r="H201" i="1"/>
  <c r="I201" i="1"/>
  <c r="J201" i="1"/>
  <c r="K201" i="1"/>
  <c r="L201" i="1"/>
  <c r="M201" i="1"/>
  <c r="N201" i="1"/>
  <c r="G202" i="1"/>
  <c r="H202" i="1"/>
  <c r="I202" i="1"/>
  <c r="J202" i="1"/>
  <c r="K202" i="1"/>
  <c r="L202" i="1"/>
  <c r="M202" i="1"/>
  <c r="N202" i="1"/>
  <c r="G204" i="1"/>
  <c r="H204" i="1"/>
  <c r="I204" i="1"/>
  <c r="J204" i="1"/>
  <c r="K204" i="1"/>
  <c r="L204" i="1"/>
  <c r="M204" i="1"/>
  <c r="N204" i="1"/>
  <c r="G205" i="1"/>
  <c r="H205" i="1"/>
  <c r="I205" i="1"/>
  <c r="J205" i="1"/>
  <c r="K205" i="1"/>
  <c r="L205" i="1"/>
  <c r="M205" i="1"/>
  <c r="N205" i="1"/>
  <c r="G206" i="1"/>
  <c r="H206" i="1"/>
  <c r="I206" i="1"/>
  <c r="J206" i="1"/>
  <c r="K206" i="1"/>
  <c r="L206" i="1"/>
  <c r="M206" i="1"/>
  <c r="N206" i="1"/>
  <c r="G207" i="1"/>
  <c r="H207" i="1"/>
  <c r="I207" i="1"/>
  <c r="J207" i="1"/>
  <c r="K207" i="1"/>
  <c r="L207" i="1"/>
  <c r="M207" i="1"/>
  <c r="N207" i="1"/>
  <c r="G208" i="1"/>
  <c r="H208" i="1"/>
  <c r="I208" i="1"/>
  <c r="J208" i="1"/>
  <c r="K208" i="1"/>
  <c r="L208" i="1"/>
  <c r="M208" i="1"/>
  <c r="N208" i="1"/>
  <c r="G209" i="1"/>
  <c r="H209" i="1"/>
  <c r="I209" i="1"/>
  <c r="J209" i="1"/>
  <c r="K209" i="1"/>
  <c r="L209" i="1"/>
  <c r="M209" i="1"/>
  <c r="N209" i="1"/>
  <c r="G210" i="1"/>
  <c r="H210" i="1"/>
  <c r="I210" i="1"/>
  <c r="J210" i="1"/>
  <c r="K210" i="1"/>
  <c r="L210" i="1"/>
  <c r="M210" i="1"/>
  <c r="N210" i="1"/>
  <c r="G211" i="1"/>
  <c r="H211" i="1"/>
  <c r="I211" i="1"/>
  <c r="J211" i="1"/>
  <c r="K211" i="1"/>
  <c r="L211" i="1"/>
  <c r="M211" i="1"/>
  <c r="N211" i="1"/>
  <c r="G212" i="1"/>
  <c r="H212" i="1"/>
  <c r="I212" i="1"/>
  <c r="J212" i="1"/>
  <c r="K212" i="1"/>
  <c r="L212" i="1"/>
  <c r="M212" i="1"/>
  <c r="N212" i="1"/>
  <c r="G213" i="1"/>
  <c r="H213" i="1"/>
  <c r="I213" i="1"/>
  <c r="J213" i="1"/>
  <c r="K213" i="1"/>
  <c r="L213" i="1"/>
  <c r="M213" i="1"/>
  <c r="N213" i="1"/>
  <c r="G214" i="1"/>
  <c r="H214" i="1"/>
  <c r="I214" i="1"/>
  <c r="J214" i="1"/>
  <c r="K214" i="1"/>
  <c r="L214" i="1"/>
  <c r="M214" i="1"/>
  <c r="N214" i="1"/>
  <c r="G215" i="1"/>
  <c r="H215" i="1"/>
  <c r="I215" i="1"/>
  <c r="J215" i="1"/>
  <c r="K215" i="1"/>
  <c r="L215" i="1"/>
  <c r="M215" i="1"/>
  <c r="N215" i="1"/>
  <c r="G216" i="1"/>
  <c r="H216" i="1"/>
  <c r="I216" i="1"/>
  <c r="J216" i="1"/>
  <c r="K216" i="1"/>
  <c r="L216" i="1"/>
  <c r="M216" i="1"/>
  <c r="N216" i="1"/>
  <c r="G217" i="1"/>
  <c r="H217" i="1"/>
  <c r="I217" i="1"/>
  <c r="J217" i="1"/>
  <c r="K217" i="1"/>
  <c r="L217" i="1"/>
  <c r="M217" i="1"/>
  <c r="N217" i="1"/>
  <c r="G218" i="1"/>
  <c r="H218" i="1"/>
  <c r="I218" i="1"/>
  <c r="J218" i="1"/>
  <c r="K218" i="1"/>
  <c r="L218" i="1"/>
  <c r="M218" i="1"/>
  <c r="N218" i="1"/>
  <c r="G219" i="1"/>
  <c r="H219" i="1"/>
  <c r="I219" i="1"/>
  <c r="J219" i="1"/>
  <c r="K219" i="1"/>
  <c r="L219" i="1"/>
  <c r="M219" i="1"/>
  <c r="N219" i="1"/>
  <c r="G220" i="1"/>
  <c r="H220" i="1"/>
  <c r="I220" i="1"/>
  <c r="J220" i="1"/>
  <c r="K220" i="1"/>
  <c r="L220" i="1"/>
  <c r="M220" i="1"/>
  <c r="N220" i="1"/>
  <c r="G221" i="1"/>
  <c r="H221" i="1"/>
  <c r="I221" i="1"/>
  <c r="J221" i="1"/>
  <c r="K221" i="1"/>
  <c r="L221" i="1"/>
  <c r="M221" i="1"/>
  <c r="N221" i="1"/>
  <c r="G222" i="1"/>
  <c r="H222" i="1"/>
  <c r="I222" i="1"/>
  <c r="J222" i="1"/>
  <c r="K222" i="1"/>
  <c r="L222" i="1"/>
  <c r="M222" i="1"/>
  <c r="N222" i="1"/>
  <c r="G223" i="1"/>
  <c r="H223" i="1"/>
  <c r="I223" i="1"/>
  <c r="J223" i="1"/>
  <c r="K223" i="1"/>
  <c r="L223" i="1"/>
  <c r="M223" i="1"/>
  <c r="N223" i="1"/>
  <c r="G224" i="1"/>
  <c r="H224" i="1"/>
  <c r="I224" i="1"/>
  <c r="J224" i="1"/>
  <c r="K224" i="1"/>
  <c r="L224" i="1"/>
  <c r="M224" i="1"/>
  <c r="N224" i="1"/>
  <c r="G225" i="1"/>
  <c r="H225" i="1"/>
  <c r="I225" i="1"/>
  <c r="J225" i="1"/>
  <c r="K225" i="1"/>
  <c r="L225" i="1"/>
  <c r="M225" i="1"/>
  <c r="N225" i="1"/>
  <c r="G226" i="1"/>
  <c r="H226" i="1"/>
  <c r="I226" i="1"/>
  <c r="J226" i="1"/>
  <c r="K226" i="1"/>
  <c r="L226" i="1"/>
  <c r="M226" i="1"/>
  <c r="N226" i="1"/>
  <c r="G227" i="1"/>
  <c r="H227" i="1"/>
  <c r="I227" i="1"/>
  <c r="J227" i="1"/>
  <c r="K227" i="1"/>
  <c r="L227" i="1"/>
  <c r="M227" i="1"/>
  <c r="N227" i="1"/>
  <c r="G228" i="1"/>
  <c r="H228" i="1"/>
  <c r="I228" i="1"/>
  <c r="J228" i="1"/>
  <c r="K228" i="1"/>
  <c r="L228" i="1"/>
  <c r="M228" i="1"/>
  <c r="N228" i="1"/>
  <c r="G229" i="1"/>
  <c r="H229" i="1"/>
  <c r="I229" i="1"/>
  <c r="J229" i="1"/>
  <c r="K229" i="1"/>
  <c r="L229" i="1"/>
  <c r="M229" i="1"/>
  <c r="N229" i="1"/>
  <c r="G230" i="1"/>
  <c r="H230" i="1"/>
  <c r="I230" i="1"/>
  <c r="J230" i="1"/>
  <c r="K230" i="1"/>
  <c r="L230" i="1"/>
  <c r="M230" i="1"/>
  <c r="N230" i="1"/>
  <c r="G231" i="1"/>
  <c r="H231" i="1"/>
  <c r="I231" i="1"/>
  <c r="J231" i="1"/>
  <c r="K231" i="1"/>
  <c r="L231" i="1"/>
  <c r="M231" i="1"/>
  <c r="N231" i="1"/>
  <c r="G232" i="1"/>
  <c r="H232" i="1"/>
  <c r="I232" i="1"/>
  <c r="J232" i="1"/>
  <c r="K232" i="1"/>
  <c r="L232" i="1"/>
  <c r="M232" i="1"/>
  <c r="N232" i="1"/>
  <c r="G233" i="1"/>
  <c r="H233" i="1"/>
  <c r="I233" i="1"/>
  <c r="J233" i="1"/>
  <c r="K233" i="1"/>
  <c r="L233" i="1"/>
  <c r="M233" i="1"/>
  <c r="N233" i="1"/>
  <c r="G234" i="1"/>
  <c r="H234" i="1"/>
  <c r="I234" i="1"/>
  <c r="J234" i="1"/>
  <c r="K234" i="1"/>
  <c r="L234" i="1"/>
  <c r="M234" i="1"/>
  <c r="N234" i="1"/>
  <c r="G235" i="1"/>
  <c r="H235" i="1"/>
  <c r="I235" i="1"/>
  <c r="J235" i="1"/>
  <c r="K235" i="1"/>
  <c r="L235" i="1"/>
  <c r="M235" i="1"/>
  <c r="N235" i="1"/>
  <c r="G236" i="1"/>
  <c r="H236" i="1"/>
  <c r="I236" i="1"/>
  <c r="J236" i="1"/>
  <c r="K236" i="1"/>
  <c r="L236" i="1"/>
  <c r="M236" i="1"/>
  <c r="N236" i="1"/>
  <c r="G237" i="1"/>
  <c r="H237" i="1"/>
  <c r="I237" i="1"/>
  <c r="J237" i="1"/>
  <c r="K237" i="1"/>
  <c r="L237" i="1"/>
  <c r="M237" i="1"/>
  <c r="N237" i="1"/>
  <c r="G238" i="1"/>
  <c r="H238" i="1"/>
  <c r="I238" i="1"/>
  <c r="J238" i="1"/>
  <c r="K238" i="1"/>
  <c r="L238" i="1"/>
  <c r="M238" i="1"/>
  <c r="N238" i="1"/>
  <c r="G239" i="1"/>
  <c r="H239" i="1"/>
  <c r="I239" i="1"/>
  <c r="J239" i="1"/>
  <c r="K239" i="1"/>
  <c r="L239" i="1"/>
  <c r="M239" i="1"/>
  <c r="N239" i="1"/>
  <c r="G240" i="1"/>
  <c r="H240" i="1"/>
  <c r="I240" i="1"/>
  <c r="J240" i="1"/>
  <c r="K240" i="1"/>
  <c r="L240" i="1"/>
  <c r="M240" i="1"/>
  <c r="N240" i="1"/>
  <c r="G241" i="1"/>
  <c r="H241" i="1"/>
  <c r="I241" i="1"/>
  <c r="J241" i="1"/>
  <c r="K241" i="1"/>
  <c r="L241" i="1"/>
  <c r="M241" i="1"/>
  <c r="N241" i="1"/>
  <c r="G242" i="1"/>
  <c r="H242" i="1"/>
  <c r="I242" i="1"/>
  <c r="J242" i="1"/>
  <c r="K242" i="1"/>
  <c r="L242" i="1"/>
  <c r="M242" i="1"/>
  <c r="N242" i="1"/>
  <c r="G243" i="1"/>
  <c r="H243" i="1"/>
  <c r="I243" i="1"/>
  <c r="J243" i="1"/>
  <c r="K243" i="1"/>
  <c r="L243" i="1"/>
  <c r="M243" i="1"/>
  <c r="N243" i="1"/>
  <c r="G244" i="1"/>
  <c r="H244" i="1"/>
  <c r="I244" i="1"/>
  <c r="J244" i="1"/>
  <c r="K244" i="1"/>
  <c r="L244" i="1"/>
  <c r="M244" i="1"/>
  <c r="N244" i="1"/>
  <c r="G245" i="1"/>
  <c r="H245" i="1"/>
  <c r="I245" i="1"/>
  <c r="J245" i="1"/>
  <c r="K245" i="1"/>
  <c r="L245" i="1"/>
  <c r="M245" i="1"/>
  <c r="N245" i="1"/>
  <c r="G246" i="1"/>
  <c r="H246" i="1"/>
  <c r="I246" i="1"/>
  <c r="J246" i="1"/>
  <c r="K246" i="1"/>
  <c r="L246" i="1"/>
  <c r="M246" i="1"/>
  <c r="N246" i="1"/>
  <c r="G247" i="1"/>
  <c r="H247" i="1"/>
  <c r="I247" i="1"/>
  <c r="J247" i="1"/>
  <c r="K247" i="1"/>
  <c r="L247" i="1"/>
  <c r="M247" i="1"/>
  <c r="N247" i="1"/>
  <c r="G248" i="1"/>
  <c r="H248" i="1"/>
  <c r="I248" i="1"/>
  <c r="J248" i="1"/>
  <c r="K248" i="1"/>
  <c r="L248" i="1"/>
  <c r="M248" i="1"/>
  <c r="N248" i="1"/>
  <c r="G249" i="1"/>
  <c r="H249" i="1"/>
  <c r="I249" i="1"/>
  <c r="J249" i="1"/>
  <c r="K249" i="1"/>
  <c r="L249" i="1"/>
  <c r="M249" i="1"/>
  <c r="N249" i="1"/>
  <c r="G250" i="1"/>
  <c r="H250" i="1"/>
  <c r="I250" i="1"/>
  <c r="J250" i="1"/>
  <c r="K250" i="1"/>
  <c r="L250" i="1"/>
  <c r="M250" i="1"/>
  <c r="N250" i="1"/>
  <c r="G251" i="1"/>
  <c r="H251" i="1"/>
  <c r="I251" i="1"/>
  <c r="J251" i="1"/>
  <c r="K251" i="1"/>
  <c r="L251" i="1"/>
  <c r="M251" i="1"/>
  <c r="N251" i="1"/>
  <c r="G252" i="1"/>
  <c r="H252" i="1"/>
  <c r="I252" i="1"/>
  <c r="J252" i="1"/>
  <c r="K252" i="1"/>
  <c r="L252" i="1"/>
  <c r="M252" i="1"/>
  <c r="N252" i="1"/>
  <c r="G253" i="1"/>
  <c r="H253" i="1"/>
  <c r="I253" i="1"/>
  <c r="J253" i="1"/>
  <c r="K253" i="1"/>
  <c r="L253" i="1"/>
  <c r="M253" i="1"/>
  <c r="N253" i="1"/>
  <c r="G254" i="1"/>
  <c r="H254" i="1"/>
  <c r="I254" i="1"/>
  <c r="J254" i="1"/>
  <c r="K254" i="1"/>
  <c r="L254" i="1"/>
  <c r="M254" i="1"/>
  <c r="N254" i="1"/>
  <c r="G255" i="1"/>
  <c r="H255" i="1"/>
  <c r="I255" i="1"/>
  <c r="J255" i="1"/>
  <c r="K255" i="1"/>
  <c r="L255" i="1"/>
  <c r="M255" i="1"/>
  <c r="N255" i="1"/>
  <c r="G256" i="1"/>
  <c r="H256" i="1"/>
  <c r="I256" i="1"/>
  <c r="J256" i="1"/>
  <c r="K256" i="1"/>
  <c r="L256" i="1"/>
  <c r="M256" i="1"/>
  <c r="N256" i="1"/>
  <c r="G257" i="1"/>
  <c r="H257" i="1"/>
  <c r="I257" i="1"/>
  <c r="J257" i="1"/>
  <c r="K257" i="1"/>
  <c r="L257" i="1"/>
  <c r="M257" i="1"/>
  <c r="N257" i="1"/>
  <c r="G258" i="1"/>
  <c r="H258" i="1"/>
  <c r="I258" i="1"/>
  <c r="J258" i="1"/>
  <c r="K258" i="1"/>
  <c r="L258" i="1"/>
  <c r="M258" i="1"/>
  <c r="N258" i="1"/>
  <c r="G259" i="1"/>
  <c r="H259" i="1"/>
  <c r="I259" i="1"/>
  <c r="J259" i="1"/>
  <c r="K259" i="1"/>
  <c r="L259" i="1"/>
  <c r="M259" i="1"/>
  <c r="N259" i="1"/>
  <c r="G260" i="1"/>
  <c r="H260" i="1"/>
  <c r="I260" i="1"/>
  <c r="J260" i="1"/>
  <c r="K260" i="1"/>
  <c r="L260" i="1"/>
  <c r="M260" i="1"/>
  <c r="N260" i="1"/>
  <c r="G261" i="1"/>
  <c r="H261" i="1"/>
  <c r="I261" i="1"/>
  <c r="J261" i="1"/>
  <c r="K261" i="1"/>
  <c r="L261" i="1"/>
  <c r="M261" i="1"/>
  <c r="N261" i="1"/>
  <c r="G262" i="1"/>
  <c r="H262" i="1"/>
  <c r="I262" i="1"/>
  <c r="J262" i="1"/>
  <c r="K262" i="1"/>
  <c r="L262" i="1"/>
  <c r="M262" i="1"/>
  <c r="N262" i="1"/>
  <c r="G263" i="1"/>
  <c r="H263" i="1"/>
  <c r="I263" i="1"/>
  <c r="J263" i="1"/>
  <c r="K263" i="1"/>
  <c r="L263" i="1"/>
  <c r="M263" i="1"/>
  <c r="N263" i="1"/>
  <c r="G264" i="1"/>
  <c r="H264" i="1"/>
  <c r="I264" i="1"/>
  <c r="J264" i="1"/>
  <c r="K264" i="1"/>
  <c r="L264" i="1"/>
  <c r="M264" i="1"/>
  <c r="N264" i="1"/>
  <c r="G265" i="1"/>
  <c r="H265" i="1"/>
  <c r="I265" i="1"/>
  <c r="J265" i="1"/>
  <c r="K265" i="1"/>
  <c r="L265" i="1"/>
  <c r="M265" i="1"/>
  <c r="N265" i="1"/>
  <c r="G266" i="1"/>
  <c r="H266" i="1"/>
  <c r="I266" i="1"/>
  <c r="J266" i="1"/>
  <c r="K266" i="1"/>
  <c r="L266" i="1"/>
  <c r="M266" i="1"/>
  <c r="N266" i="1"/>
  <c r="G267" i="1"/>
  <c r="H267" i="1"/>
  <c r="I267" i="1"/>
  <c r="J267" i="1"/>
  <c r="K267" i="1"/>
  <c r="L267" i="1"/>
  <c r="M267" i="1"/>
  <c r="N267" i="1"/>
  <c r="G268" i="1"/>
  <c r="H268" i="1"/>
  <c r="I268" i="1"/>
  <c r="J268" i="1"/>
  <c r="K268" i="1"/>
  <c r="L268" i="1"/>
  <c r="M268" i="1"/>
  <c r="N268" i="1"/>
  <c r="G269" i="1"/>
  <c r="H269" i="1"/>
  <c r="I269" i="1"/>
  <c r="J269" i="1"/>
  <c r="K269" i="1"/>
  <c r="L269" i="1"/>
  <c r="M269" i="1"/>
  <c r="N269" i="1"/>
  <c r="G270" i="1"/>
  <c r="H270" i="1"/>
  <c r="I270" i="1"/>
  <c r="J270" i="1"/>
  <c r="K270" i="1"/>
  <c r="L270" i="1"/>
  <c r="M270" i="1"/>
  <c r="N270" i="1"/>
  <c r="G271" i="1"/>
  <c r="H271" i="1"/>
  <c r="I271" i="1"/>
  <c r="J271" i="1"/>
  <c r="K271" i="1"/>
  <c r="L271" i="1"/>
  <c r="M271" i="1"/>
  <c r="N271" i="1"/>
  <c r="G272" i="1"/>
  <c r="H272" i="1"/>
  <c r="I272" i="1"/>
  <c r="J272" i="1"/>
  <c r="K272" i="1"/>
  <c r="L272" i="1"/>
  <c r="M272" i="1"/>
  <c r="N272" i="1"/>
  <c r="G273" i="1"/>
  <c r="H273" i="1"/>
  <c r="I273" i="1"/>
  <c r="J273" i="1"/>
  <c r="K273" i="1"/>
  <c r="L273" i="1"/>
  <c r="M273" i="1"/>
  <c r="N273" i="1"/>
  <c r="G274" i="1"/>
  <c r="H274" i="1"/>
  <c r="I274" i="1"/>
  <c r="J274" i="1"/>
  <c r="K274" i="1"/>
  <c r="L274" i="1"/>
  <c r="M274" i="1"/>
  <c r="N274" i="1"/>
  <c r="G275" i="1"/>
  <c r="H275" i="1"/>
  <c r="I275" i="1"/>
  <c r="J275" i="1"/>
  <c r="K275" i="1"/>
  <c r="L275" i="1"/>
  <c r="M275" i="1"/>
  <c r="N275" i="1"/>
  <c r="G276" i="1"/>
  <c r="H276" i="1"/>
  <c r="I276" i="1"/>
  <c r="J276" i="1"/>
  <c r="K276" i="1"/>
  <c r="L276" i="1"/>
  <c r="M276" i="1"/>
  <c r="N276" i="1"/>
  <c r="G277" i="1"/>
  <c r="H277" i="1"/>
  <c r="I277" i="1"/>
  <c r="J277" i="1"/>
  <c r="K277" i="1"/>
  <c r="L277" i="1"/>
  <c r="M277" i="1"/>
  <c r="N277" i="1"/>
  <c r="G278" i="1"/>
  <c r="H278" i="1"/>
  <c r="I278" i="1"/>
  <c r="J278" i="1"/>
  <c r="K278" i="1"/>
  <c r="L278" i="1"/>
  <c r="M278" i="1"/>
  <c r="N278" i="1"/>
  <c r="G279" i="1"/>
  <c r="H279" i="1"/>
  <c r="I279" i="1"/>
  <c r="J279" i="1"/>
  <c r="K279" i="1"/>
  <c r="L279" i="1"/>
  <c r="M279" i="1"/>
  <c r="N279" i="1"/>
  <c r="G280" i="1"/>
  <c r="H280" i="1"/>
  <c r="I280" i="1"/>
  <c r="J280" i="1"/>
  <c r="K280" i="1"/>
  <c r="L280" i="1"/>
  <c r="M280" i="1"/>
  <c r="N280" i="1"/>
  <c r="G281" i="1"/>
  <c r="H281" i="1"/>
  <c r="I281" i="1"/>
  <c r="J281" i="1"/>
  <c r="K281" i="1"/>
  <c r="L281" i="1"/>
  <c r="M281" i="1"/>
  <c r="N281" i="1"/>
  <c r="G282" i="1"/>
  <c r="H282" i="1"/>
  <c r="I282" i="1"/>
  <c r="J282" i="1"/>
  <c r="K282" i="1"/>
  <c r="L282" i="1"/>
  <c r="M282" i="1"/>
  <c r="N282" i="1"/>
  <c r="G283" i="1"/>
  <c r="H283" i="1"/>
  <c r="I283" i="1"/>
  <c r="J283" i="1"/>
  <c r="K283" i="1"/>
  <c r="L283" i="1"/>
  <c r="M283" i="1"/>
  <c r="N283" i="1"/>
  <c r="G284" i="1"/>
  <c r="H284" i="1"/>
  <c r="I284" i="1"/>
  <c r="J284" i="1"/>
  <c r="K284" i="1"/>
  <c r="L284" i="1"/>
  <c r="M284" i="1"/>
  <c r="N284" i="1"/>
  <c r="G285" i="1"/>
  <c r="H285" i="1"/>
  <c r="I285" i="1"/>
  <c r="J285" i="1"/>
  <c r="K285" i="1"/>
  <c r="L285" i="1"/>
  <c r="M285" i="1"/>
  <c r="N285" i="1"/>
  <c r="G286" i="1"/>
  <c r="H286" i="1"/>
  <c r="I286" i="1"/>
  <c r="J286" i="1"/>
  <c r="K286" i="1"/>
  <c r="L286" i="1"/>
  <c r="M286" i="1"/>
  <c r="N286" i="1"/>
  <c r="G287" i="1"/>
  <c r="H287" i="1"/>
  <c r="I287" i="1"/>
  <c r="J287" i="1"/>
  <c r="K287" i="1"/>
  <c r="L287" i="1"/>
  <c r="M287" i="1"/>
  <c r="N287" i="1"/>
  <c r="G288" i="1"/>
  <c r="H288" i="1"/>
  <c r="I288" i="1"/>
  <c r="J288" i="1"/>
  <c r="K288" i="1"/>
  <c r="L288" i="1"/>
  <c r="M288" i="1"/>
  <c r="N288" i="1"/>
  <c r="G289" i="1"/>
  <c r="H289" i="1"/>
  <c r="I289" i="1"/>
  <c r="J289" i="1"/>
  <c r="K289" i="1"/>
  <c r="L289" i="1"/>
  <c r="M289" i="1"/>
  <c r="N289" i="1"/>
  <c r="G290" i="1"/>
  <c r="H290" i="1"/>
  <c r="I290" i="1"/>
  <c r="J290" i="1"/>
  <c r="K290" i="1"/>
  <c r="L290" i="1"/>
  <c r="M290" i="1"/>
  <c r="N290" i="1"/>
  <c r="G291" i="1"/>
  <c r="H291" i="1"/>
  <c r="I291" i="1"/>
  <c r="J291" i="1"/>
  <c r="K291" i="1"/>
  <c r="L291" i="1"/>
  <c r="M291" i="1"/>
  <c r="N291" i="1"/>
  <c r="G292" i="1"/>
  <c r="H292" i="1"/>
  <c r="I292" i="1"/>
  <c r="J292" i="1"/>
  <c r="K292" i="1"/>
  <c r="L292" i="1"/>
  <c r="M292" i="1"/>
  <c r="N292" i="1"/>
  <c r="G293" i="1"/>
  <c r="H293" i="1"/>
  <c r="I293" i="1"/>
  <c r="J293" i="1"/>
  <c r="K293" i="1"/>
  <c r="L293" i="1"/>
  <c r="M293" i="1"/>
  <c r="N293" i="1"/>
  <c r="G294" i="1"/>
  <c r="H294" i="1"/>
  <c r="I294" i="1"/>
  <c r="J294" i="1"/>
  <c r="K294" i="1"/>
  <c r="L294" i="1"/>
  <c r="M294" i="1"/>
  <c r="N294" i="1"/>
  <c r="G295" i="1"/>
  <c r="H295" i="1"/>
  <c r="I295" i="1"/>
  <c r="J295" i="1"/>
  <c r="K295" i="1"/>
  <c r="L295" i="1"/>
  <c r="M295" i="1"/>
  <c r="N295" i="1"/>
  <c r="G296" i="1"/>
  <c r="H296" i="1"/>
  <c r="I296" i="1"/>
  <c r="J296" i="1"/>
  <c r="K296" i="1"/>
  <c r="L296" i="1"/>
  <c r="M296" i="1"/>
  <c r="N296" i="1"/>
  <c r="G297" i="1"/>
  <c r="H297" i="1"/>
  <c r="I297" i="1"/>
  <c r="J297" i="1"/>
  <c r="K297" i="1"/>
  <c r="L297" i="1"/>
  <c r="M297" i="1"/>
  <c r="N297" i="1"/>
  <c r="G298" i="1"/>
  <c r="H298" i="1"/>
  <c r="I298" i="1"/>
  <c r="J298" i="1"/>
  <c r="K298" i="1"/>
  <c r="L298" i="1"/>
  <c r="M298" i="1"/>
  <c r="N298" i="1"/>
  <c r="G299" i="1"/>
  <c r="H299" i="1"/>
  <c r="I299" i="1"/>
  <c r="J299" i="1"/>
  <c r="K299" i="1"/>
  <c r="L299" i="1"/>
  <c r="M299" i="1"/>
  <c r="N299" i="1"/>
  <c r="G300" i="1"/>
  <c r="H300" i="1"/>
  <c r="I300" i="1"/>
  <c r="J300" i="1"/>
  <c r="K300" i="1"/>
  <c r="L300" i="1"/>
  <c r="M300" i="1"/>
  <c r="N300" i="1"/>
  <c r="G301" i="1"/>
  <c r="H301" i="1"/>
  <c r="I301" i="1"/>
  <c r="J301" i="1"/>
  <c r="K301" i="1"/>
  <c r="L301" i="1"/>
  <c r="M301" i="1"/>
  <c r="N301" i="1"/>
  <c r="G302" i="1"/>
  <c r="H302" i="1"/>
  <c r="I302" i="1"/>
  <c r="J302" i="1"/>
  <c r="K302" i="1"/>
  <c r="L302" i="1"/>
  <c r="M302" i="1"/>
  <c r="N302" i="1"/>
  <c r="G303" i="1"/>
  <c r="H303" i="1"/>
  <c r="I303" i="1"/>
  <c r="J303" i="1"/>
  <c r="K303" i="1"/>
  <c r="L303" i="1"/>
  <c r="M303" i="1"/>
  <c r="N303" i="1"/>
  <c r="G304" i="1"/>
  <c r="H304" i="1"/>
  <c r="I304" i="1"/>
  <c r="J304" i="1"/>
  <c r="K304" i="1"/>
  <c r="L304" i="1"/>
  <c r="M304" i="1"/>
  <c r="N304" i="1"/>
  <c r="G305" i="1"/>
  <c r="H305" i="1"/>
  <c r="I305" i="1"/>
  <c r="J305" i="1"/>
  <c r="K305" i="1"/>
  <c r="L305" i="1"/>
  <c r="M305" i="1"/>
  <c r="N305" i="1"/>
  <c r="G306" i="1"/>
  <c r="H306" i="1"/>
  <c r="I306" i="1"/>
  <c r="J306" i="1"/>
  <c r="K306" i="1"/>
  <c r="L306" i="1"/>
  <c r="M306" i="1"/>
  <c r="N306" i="1"/>
  <c r="G307" i="1"/>
  <c r="H307" i="1"/>
  <c r="I307" i="1"/>
  <c r="J307" i="1"/>
  <c r="K307" i="1"/>
  <c r="L307" i="1"/>
  <c r="M307" i="1"/>
  <c r="N307" i="1"/>
  <c r="G308" i="1"/>
  <c r="H308" i="1"/>
  <c r="I308" i="1"/>
  <c r="J308" i="1"/>
  <c r="K308" i="1"/>
  <c r="L308" i="1"/>
  <c r="M308" i="1"/>
  <c r="N308" i="1"/>
  <c r="G309" i="1"/>
  <c r="H309" i="1"/>
  <c r="I309" i="1"/>
  <c r="J309" i="1"/>
  <c r="K309" i="1"/>
  <c r="L309" i="1"/>
  <c r="M309" i="1"/>
  <c r="N309" i="1"/>
  <c r="G310" i="1"/>
  <c r="H310" i="1"/>
  <c r="I310" i="1"/>
  <c r="J310" i="1"/>
  <c r="K310" i="1"/>
  <c r="L310" i="1"/>
  <c r="M310" i="1"/>
  <c r="N310" i="1"/>
  <c r="G311" i="1"/>
  <c r="H311" i="1"/>
  <c r="I311" i="1"/>
  <c r="J311" i="1"/>
  <c r="K311" i="1"/>
  <c r="L311" i="1"/>
  <c r="M311" i="1"/>
  <c r="N311" i="1"/>
  <c r="G312" i="1"/>
  <c r="H312" i="1"/>
  <c r="I312" i="1"/>
  <c r="J312" i="1"/>
  <c r="K312" i="1"/>
  <c r="L312" i="1"/>
  <c r="M312" i="1"/>
  <c r="N312" i="1"/>
  <c r="G313" i="1"/>
  <c r="H313" i="1"/>
  <c r="I313" i="1"/>
  <c r="J313" i="1"/>
  <c r="K313" i="1"/>
  <c r="L313" i="1"/>
  <c r="M313" i="1"/>
  <c r="N313" i="1"/>
  <c r="G314" i="1"/>
  <c r="H314" i="1"/>
  <c r="I314" i="1"/>
  <c r="J314" i="1"/>
  <c r="K314" i="1"/>
  <c r="L314" i="1"/>
  <c r="M314" i="1"/>
  <c r="N314" i="1"/>
  <c r="G315" i="1"/>
  <c r="H315" i="1"/>
  <c r="I315" i="1"/>
  <c r="J315" i="1"/>
  <c r="K315" i="1"/>
  <c r="L315" i="1"/>
  <c r="M315" i="1"/>
  <c r="N315" i="1"/>
  <c r="G316" i="1"/>
  <c r="H316" i="1"/>
  <c r="I316" i="1"/>
  <c r="J316" i="1"/>
  <c r="K316" i="1"/>
  <c r="L316" i="1"/>
  <c r="M316" i="1"/>
  <c r="N316" i="1"/>
  <c r="G317" i="1"/>
  <c r="H317" i="1"/>
  <c r="I317" i="1"/>
  <c r="J317" i="1"/>
  <c r="K317" i="1"/>
  <c r="L317" i="1"/>
  <c r="M317" i="1"/>
  <c r="N317" i="1"/>
  <c r="G318" i="1"/>
  <c r="H318" i="1"/>
  <c r="I318" i="1"/>
  <c r="J318" i="1"/>
  <c r="K318" i="1"/>
  <c r="L318" i="1"/>
  <c r="M318" i="1"/>
  <c r="N318" i="1"/>
  <c r="G319" i="1"/>
  <c r="H319" i="1"/>
  <c r="I319" i="1"/>
  <c r="J319" i="1"/>
  <c r="K319" i="1"/>
  <c r="L319" i="1"/>
  <c r="M319" i="1"/>
  <c r="N319" i="1"/>
  <c r="G320" i="1"/>
  <c r="H320" i="1"/>
  <c r="I320" i="1"/>
  <c r="J320" i="1"/>
  <c r="K320" i="1"/>
  <c r="L320" i="1"/>
  <c r="M320" i="1"/>
  <c r="N320" i="1"/>
  <c r="G321" i="1"/>
  <c r="H321" i="1"/>
  <c r="I321" i="1"/>
  <c r="J321" i="1"/>
  <c r="K321" i="1"/>
  <c r="L321" i="1"/>
  <c r="M321" i="1"/>
  <c r="N321" i="1"/>
  <c r="G322" i="1"/>
  <c r="H322" i="1"/>
  <c r="I322" i="1"/>
  <c r="J322" i="1"/>
  <c r="K322" i="1"/>
  <c r="L322" i="1"/>
  <c r="M322" i="1"/>
  <c r="N322" i="1"/>
  <c r="G323" i="1"/>
  <c r="H323" i="1"/>
  <c r="I323" i="1"/>
  <c r="J323" i="1"/>
  <c r="K323" i="1"/>
  <c r="L323" i="1"/>
  <c r="M323" i="1"/>
  <c r="N323" i="1"/>
  <c r="G324" i="1"/>
  <c r="H324" i="1"/>
  <c r="I324" i="1"/>
  <c r="J324" i="1"/>
  <c r="K324" i="1"/>
  <c r="L324" i="1"/>
  <c r="M324" i="1"/>
  <c r="N324" i="1"/>
  <c r="G325" i="1"/>
  <c r="H325" i="1"/>
  <c r="I325" i="1"/>
  <c r="J325" i="1"/>
  <c r="K325" i="1"/>
  <c r="L325" i="1"/>
  <c r="M325" i="1"/>
  <c r="N325" i="1"/>
  <c r="G326" i="1"/>
  <c r="H326" i="1"/>
  <c r="I326" i="1"/>
  <c r="J326" i="1"/>
  <c r="K326" i="1"/>
  <c r="L326" i="1"/>
  <c r="M326" i="1"/>
  <c r="N326" i="1"/>
  <c r="G327" i="1"/>
  <c r="H327" i="1"/>
  <c r="I327" i="1"/>
  <c r="J327" i="1"/>
  <c r="K327" i="1"/>
  <c r="L327" i="1"/>
  <c r="M327" i="1"/>
  <c r="N327" i="1"/>
  <c r="G328" i="1"/>
  <c r="H328" i="1"/>
  <c r="I328" i="1"/>
  <c r="J328" i="1"/>
  <c r="K328" i="1"/>
  <c r="L328" i="1"/>
  <c r="M328" i="1"/>
  <c r="N328" i="1"/>
  <c r="G329" i="1"/>
  <c r="H329" i="1"/>
  <c r="I329" i="1"/>
  <c r="J329" i="1"/>
  <c r="K329" i="1"/>
  <c r="L329" i="1"/>
  <c r="M329" i="1"/>
  <c r="N329" i="1"/>
  <c r="G330" i="1"/>
  <c r="H330" i="1"/>
  <c r="I330" i="1"/>
  <c r="J330" i="1"/>
  <c r="K330" i="1"/>
  <c r="L330" i="1"/>
  <c r="M330" i="1"/>
  <c r="N330" i="1"/>
  <c r="G331" i="1"/>
  <c r="H331" i="1"/>
  <c r="I331" i="1"/>
  <c r="J331" i="1"/>
  <c r="K331" i="1"/>
  <c r="L331" i="1"/>
  <c r="M331" i="1"/>
  <c r="N331" i="1"/>
  <c r="G332" i="1"/>
  <c r="H332" i="1"/>
  <c r="I332" i="1"/>
  <c r="J332" i="1"/>
  <c r="K332" i="1"/>
  <c r="L332" i="1"/>
  <c r="M332" i="1"/>
  <c r="N332" i="1"/>
  <c r="G333" i="1"/>
  <c r="H333" i="1"/>
  <c r="I333" i="1"/>
  <c r="J333" i="1"/>
  <c r="K333" i="1"/>
  <c r="L333" i="1"/>
  <c r="M333" i="1"/>
  <c r="N333" i="1"/>
  <c r="G334" i="1"/>
  <c r="H334" i="1"/>
  <c r="I334" i="1"/>
  <c r="J334" i="1"/>
  <c r="K334" i="1"/>
  <c r="L334" i="1"/>
  <c r="M334" i="1"/>
  <c r="N334" i="1"/>
  <c r="G335" i="1"/>
  <c r="H335" i="1"/>
  <c r="I335" i="1"/>
  <c r="J335" i="1"/>
  <c r="K335" i="1"/>
  <c r="L335" i="1"/>
  <c r="M335" i="1"/>
  <c r="N335" i="1"/>
  <c r="G336" i="1"/>
  <c r="H336" i="1"/>
  <c r="I336" i="1"/>
  <c r="J336" i="1"/>
  <c r="K336" i="1"/>
  <c r="L336" i="1"/>
  <c r="M336" i="1"/>
  <c r="N336" i="1"/>
  <c r="G337" i="1"/>
  <c r="H337" i="1"/>
  <c r="I337" i="1"/>
  <c r="J337" i="1"/>
  <c r="K337" i="1"/>
  <c r="L337" i="1"/>
  <c r="M337" i="1"/>
  <c r="N337" i="1"/>
  <c r="G338" i="1"/>
  <c r="H338" i="1"/>
  <c r="I338" i="1"/>
  <c r="J338" i="1"/>
  <c r="K338" i="1"/>
  <c r="L338" i="1"/>
  <c r="M338" i="1"/>
  <c r="N338" i="1"/>
  <c r="G339" i="1"/>
  <c r="H339" i="1"/>
  <c r="I339" i="1"/>
  <c r="J339" i="1"/>
  <c r="K339" i="1"/>
  <c r="L339" i="1"/>
  <c r="M339" i="1"/>
  <c r="N339" i="1"/>
  <c r="G340" i="1"/>
  <c r="H340" i="1"/>
  <c r="I340" i="1"/>
  <c r="J340" i="1"/>
  <c r="K340" i="1"/>
  <c r="L340" i="1"/>
  <c r="M340" i="1"/>
  <c r="N340" i="1"/>
  <c r="G341" i="1"/>
  <c r="H341" i="1"/>
  <c r="I341" i="1"/>
  <c r="J341" i="1"/>
  <c r="K341" i="1"/>
  <c r="L341" i="1"/>
  <c r="M341" i="1"/>
  <c r="N341" i="1"/>
  <c r="G342" i="1"/>
  <c r="H342" i="1"/>
  <c r="I342" i="1"/>
  <c r="J342" i="1"/>
  <c r="K342" i="1"/>
  <c r="L342" i="1"/>
  <c r="M342" i="1"/>
  <c r="N342" i="1"/>
  <c r="G343" i="1"/>
  <c r="H343" i="1"/>
  <c r="I343" i="1"/>
  <c r="J343" i="1"/>
  <c r="K343" i="1"/>
  <c r="L343" i="1"/>
  <c r="M343" i="1"/>
  <c r="N343" i="1"/>
  <c r="G344" i="1"/>
  <c r="H344" i="1"/>
  <c r="I344" i="1"/>
  <c r="J344" i="1"/>
  <c r="K344" i="1"/>
  <c r="L344" i="1"/>
  <c r="M344" i="1"/>
  <c r="N344" i="1"/>
  <c r="G345" i="1"/>
  <c r="H345" i="1"/>
  <c r="I345" i="1"/>
  <c r="J345" i="1"/>
  <c r="K345" i="1"/>
  <c r="L345" i="1"/>
  <c r="M345" i="1"/>
  <c r="N345" i="1"/>
  <c r="G346" i="1"/>
  <c r="H346" i="1"/>
  <c r="I346" i="1"/>
  <c r="J346" i="1"/>
  <c r="K346" i="1"/>
  <c r="L346" i="1"/>
  <c r="M346" i="1"/>
  <c r="N346" i="1"/>
  <c r="G347" i="1"/>
  <c r="H347" i="1"/>
  <c r="I347" i="1"/>
  <c r="J347" i="1"/>
  <c r="K347" i="1"/>
  <c r="L347" i="1"/>
  <c r="M347" i="1"/>
  <c r="N347" i="1"/>
  <c r="G348" i="1"/>
  <c r="H348" i="1"/>
  <c r="I348" i="1"/>
  <c r="J348" i="1"/>
  <c r="K348" i="1"/>
  <c r="L348" i="1"/>
  <c r="M348" i="1"/>
  <c r="N348" i="1"/>
  <c r="G349" i="1"/>
  <c r="H349" i="1"/>
  <c r="I349" i="1"/>
  <c r="J349" i="1"/>
  <c r="K349" i="1"/>
  <c r="L349" i="1"/>
  <c r="M349" i="1"/>
  <c r="N349" i="1"/>
  <c r="G350" i="1"/>
  <c r="H350" i="1"/>
  <c r="I350" i="1"/>
  <c r="J350" i="1"/>
  <c r="K350" i="1"/>
  <c r="L350" i="1"/>
  <c r="M350" i="1"/>
  <c r="N350" i="1"/>
  <c r="G351" i="1"/>
  <c r="H351" i="1"/>
  <c r="I351" i="1"/>
  <c r="J351" i="1"/>
  <c r="K351" i="1"/>
  <c r="L351" i="1"/>
  <c r="M351" i="1"/>
  <c r="N351" i="1"/>
  <c r="G352" i="1"/>
  <c r="H352" i="1"/>
  <c r="I352" i="1"/>
  <c r="J352" i="1"/>
  <c r="K352" i="1"/>
  <c r="L352" i="1"/>
  <c r="M352" i="1"/>
  <c r="N352" i="1"/>
  <c r="G353" i="1"/>
  <c r="H353" i="1"/>
  <c r="I353" i="1"/>
  <c r="J353" i="1"/>
  <c r="K353" i="1"/>
  <c r="L353" i="1"/>
  <c r="M353" i="1"/>
  <c r="N353" i="1"/>
  <c r="G354" i="1"/>
  <c r="H354" i="1"/>
  <c r="I354" i="1"/>
  <c r="J354" i="1"/>
  <c r="K354" i="1"/>
  <c r="L354" i="1"/>
  <c r="M354" i="1"/>
  <c r="N354" i="1"/>
  <c r="G355" i="1"/>
  <c r="H355" i="1"/>
  <c r="I355" i="1"/>
  <c r="J355" i="1"/>
  <c r="K355" i="1"/>
  <c r="L355" i="1"/>
  <c r="M355" i="1"/>
  <c r="N355" i="1"/>
  <c r="G356" i="1"/>
  <c r="H356" i="1"/>
  <c r="I356" i="1"/>
  <c r="J356" i="1"/>
  <c r="K356" i="1"/>
  <c r="L356" i="1"/>
  <c r="M356" i="1"/>
  <c r="N356" i="1"/>
  <c r="G357" i="1"/>
  <c r="H357" i="1"/>
  <c r="I357" i="1"/>
  <c r="J357" i="1"/>
  <c r="K357" i="1"/>
  <c r="L357" i="1"/>
  <c r="M357" i="1"/>
  <c r="N357" i="1"/>
  <c r="G358" i="1"/>
  <c r="H358" i="1"/>
  <c r="I358" i="1"/>
  <c r="J358" i="1"/>
  <c r="K358" i="1"/>
  <c r="L358" i="1"/>
  <c r="M358" i="1"/>
  <c r="N358" i="1"/>
  <c r="G359" i="1"/>
  <c r="H359" i="1"/>
  <c r="I359" i="1"/>
  <c r="J359" i="1"/>
  <c r="K359" i="1"/>
  <c r="L359" i="1"/>
  <c r="M359" i="1"/>
  <c r="N359" i="1"/>
  <c r="G360" i="1"/>
  <c r="H360" i="1"/>
  <c r="I360" i="1"/>
  <c r="J360" i="1"/>
  <c r="K360" i="1"/>
  <c r="L360" i="1"/>
  <c r="M360" i="1"/>
  <c r="N360" i="1"/>
  <c r="G361" i="1"/>
  <c r="H361" i="1"/>
  <c r="I361" i="1"/>
  <c r="J361" i="1"/>
  <c r="K361" i="1"/>
  <c r="L361" i="1"/>
  <c r="M361" i="1"/>
  <c r="N361" i="1"/>
  <c r="G362" i="1"/>
  <c r="H362" i="1"/>
  <c r="I362" i="1"/>
  <c r="J362" i="1"/>
  <c r="K362" i="1"/>
  <c r="L362" i="1"/>
  <c r="M362" i="1"/>
  <c r="N362" i="1"/>
  <c r="G363" i="1"/>
  <c r="H363" i="1"/>
  <c r="I363" i="1"/>
  <c r="J363" i="1"/>
  <c r="K363" i="1"/>
  <c r="L363" i="1"/>
  <c r="M363" i="1"/>
  <c r="N363" i="1"/>
  <c r="G364" i="1"/>
  <c r="H364" i="1"/>
  <c r="I364" i="1"/>
  <c r="J364" i="1"/>
  <c r="K364" i="1"/>
  <c r="L364" i="1"/>
  <c r="M364" i="1"/>
  <c r="N364" i="1"/>
  <c r="G365" i="1"/>
  <c r="H365" i="1"/>
  <c r="I365" i="1"/>
  <c r="J365" i="1"/>
  <c r="K365" i="1"/>
  <c r="L365" i="1"/>
  <c r="M365" i="1"/>
  <c r="N365" i="1"/>
  <c r="G366" i="1"/>
  <c r="H366" i="1"/>
  <c r="I366" i="1"/>
  <c r="J366" i="1"/>
  <c r="K366" i="1"/>
  <c r="L366" i="1"/>
  <c r="M366" i="1"/>
  <c r="N366" i="1"/>
  <c r="G367" i="1"/>
  <c r="H367" i="1"/>
  <c r="I367" i="1"/>
  <c r="J367" i="1"/>
  <c r="K367" i="1"/>
  <c r="L367" i="1"/>
  <c r="M367" i="1"/>
  <c r="N367" i="1"/>
  <c r="G368" i="1"/>
  <c r="H368" i="1"/>
  <c r="I368" i="1"/>
  <c r="J368" i="1"/>
  <c r="K368" i="1"/>
  <c r="L368" i="1"/>
  <c r="M368" i="1"/>
  <c r="N368" i="1"/>
  <c r="G369" i="1"/>
  <c r="H369" i="1"/>
  <c r="I369" i="1"/>
  <c r="J369" i="1"/>
  <c r="K369" i="1"/>
  <c r="L369" i="1"/>
  <c r="M369" i="1"/>
  <c r="N369" i="1"/>
  <c r="G370" i="1"/>
  <c r="H370" i="1"/>
  <c r="I370" i="1"/>
  <c r="J370" i="1"/>
  <c r="K370" i="1"/>
  <c r="L370" i="1"/>
  <c r="M370" i="1"/>
  <c r="N370" i="1"/>
  <c r="G371" i="1"/>
  <c r="H371" i="1"/>
  <c r="I371" i="1"/>
  <c r="J371" i="1"/>
  <c r="K371" i="1"/>
  <c r="L371" i="1"/>
  <c r="M371" i="1"/>
  <c r="N371" i="1"/>
  <c r="G372" i="1"/>
  <c r="H372" i="1"/>
  <c r="I372" i="1"/>
  <c r="J372" i="1"/>
  <c r="K372" i="1"/>
  <c r="L372" i="1"/>
  <c r="M372" i="1"/>
  <c r="N372" i="1"/>
  <c r="G373" i="1"/>
  <c r="H373" i="1"/>
  <c r="I373" i="1"/>
  <c r="J373" i="1"/>
  <c r="K373" i="1"/>
  <c r="L373" i="1"/>
  <c r="M373" i="1"/>
  <c r="N373" i="1"/>
  <c r="G374" i="1"/>
  <c r="H374" i="1"/>
  <c r="I374" i="1"/>
  <c r="J374" i="1"/>
  <c r="K374" i="1"/>
  <c r="L374" i="1"/>
  <c r="M374" i="1"/>
  <c r="N374" i="1"/>
  <c r="G375" i="1"/>
  <c r="H375" i="1"/>
  <c r="I375" i="1"/>
  <c r="J375" i="1"/>
  <c r="K375" i="1"/>
  <c r="L375" i="1"/>
  <c r="M375" i="1"/>
  <c r="N375" i="1"/>
  <c r="G376" i="1"/>
  <c r="H376" i="1"/>
  <c r="I376" i="1"/>
  <c r="J376" i="1"/>
  <c r="K376" i="1"/>
  <c r="L376" i="1"/>
  <c r="M376" i="1"/>
  <c r="N376" i="1"/>
  <c r="G377" i="1"/>
  <c r="H377" i="1"/>
  <c r="I377" i="1"/>
  <c r="J377" i="1"/>
  <c r="K377" i="1"/>
  <c r="L377" i="1"/>
  <c r="M377" i="1"/>
  <c r="N377" i="1"/>
  <c r="G378" i="1"/>
  <c r="H378" i="1"/>
  <c r="I378" i="1"/>
  <c r="J378" i="1"/>
  <c r="K378" i="1"/>
  <c r="L378" i="1"/>
  <c r="M378" i="1"/>
  <c r="N378" i="1"/>
  <c r="G379" i="1"/>
  <c r="H379" i="1"/>
  <c r="I379" i="1"/>
  <c r="J379" i="1"/>
  <c r="K379" i="1"/>
  <c r="L379" i="1"/>
  <c r="M379" i="1"/>
  <c r="N379" i="1"/>
  <c r="G380" i="1"/>
  <c r="H380" i="1"/>
  <c r="I380" i="1"/>
  <c r="J380" i="1"/>
  <c r="K380" i="1"/>
  <c r="L380" i="1"/>
  <c r="M380" i="1"/>
  <c r="N380" i="1"/>
  <c r="G381" i="1"/>
  <c r="H381" i="1"/>
  <c r="I381" i="1"/>
  <c r="J381" i="1"/>
  <c r="K381" i="1"/>
  <c r="L381" i="1"/>
  <c r="M381" i="1"/>
  <c r="N381" i="1"/>
  <c r="G382" i="1"/>
  <c r="H382" i="1"/>
  <c r="I382" i="1"/>
  <c r="J382" i="1"/>
  <c r="K382" i="1"/>
  <c r="L382" i="1"/>
  <c r="M382" i="1"/>
  <c r="N382" i="1"/>
  <c r="G383" i="1"/>
  <c r="H383" i="1"/>
  <c r="I383" i="1"/>
  <c r="J383" i="1"/>
  <c r="K383" i="1"/>
  <c r="L383" i="1"/>
  <c r="M383" i="1"/>
  <c r="N383" i="1"/>
  <c r="G384" i="1"/>
  <c r="H384" i="1"/>
  <c r="I384" i="1"/>
  <c r="J384" i="1"/>
  <c r="K384" i="1"/>
  <c r="L384" i="1"/>
  <c r="M384" i="1"/>
  <c r="N384" i="1"/>
  <c r="G385" i="1"/>
  <c r="H385" i="1"/>
  <c r="I385" i="1"/>
  <c r="J385" i="1"/>
  <c r="K385" i="1"/>
  <c r="L385" i="1"/>
  <c r="M385" i="1"/>
  <c r="N385" i="1"/>
  <c r="G386" i="1"/>
  <c r="H386" i="1"/>
  <c r="I386" i="1"/>
  <c r="J386" i="1"/>
  <c r="K386" i="1"/>
  <c r="L386" i="1"/>
  <c r="M386" i="1"/>
  <c r="N386" i="1"/>
  <c r="G387" i="1"/>
  <c r="H387" i="1"/>
  <c r="I387" i="1"/>
  <c r="J387" i="1"/>
  <c r="K387" i="1"/>
  <c r="L387" i="1"/>
  <c r="M387" i="1"/>
  <c r="N387" i="1"/>
  <c r="G388" i="1"/>
  <c r="H388" i="1"/>
  <c r="I388" i="1"/>
  <c r="J388" i="1"/>
  <c r="K388" i="1"/>
  <c r="L388" i="1"/>
  <c r="M388" i="1"/>
  <c r="N388" i="1"/>
  <c r="G389" i="1"/>
  <c r="H389" i="1"/>
  <c r="I389" i="1"/>
  <c r="J389" i="1"/>
  <c r="K389" i="1"/>
  <c r="L389" i="1"/>
  <c r="M389" i="1"/>
  <c r="N389" i="1"/>
  <c r="G390" i="1"/>
  <c r="H390" i="1"/>
  <c r="I390" i="1"/>
  <c r="J390" i="1"/>
  <c r="K390" i="1"/>
  <c r="L390" i="1"/>
  <c r="M390" i="1"/>
  <c r="N390" i="1"/>
  <c r="G391" i="1"/>
  <c r="H391" i="1"/>
  <c r="I391" i="1"/>
  <c r="J391" i="1"/>
  <c r="K391" i="1"/>
  <c r="L391" i="1"/>
  <c r="M391" i="1"/>
  <c r="N391" i="1"/>
  <c r="G392" i="1"/>
  <c r="H392" i="1"/>
  <c r="I392" i="1"/>
  <c r="J392" i="1"/>
  <c r="K392" i="1"/>
  <c r="L392" i="1"/>
  <c r="M392" i="1"/>
  <c r="N392" i="1"/>
  <c r="G393" i="1"/>
  <c r="H393" i="1"/>
  <c r="I393" i="1"/>
  <c r="J393" i="1"/>
  <c r="K393" i="1"/>
  <c r="L393" i="1"/>
  <c r="M393" i="1"/>
  <c r="N393" i="1"/>
  <c r="G394" i="1"/>
  <c r="H394" i="1"/>
  <c r="I394" i="1"/>
  <c r="J394" i="1"/>
  <c r="K394" i="1"/>
  <c r="L394" i="1"/>
  <c r="M394" i="1"/>
  <c r="N394" i="1"/>
  <c r="G395" i="1"/>
  <c r="H395" i="1"/>
  <c r="I395" i="1"/>
  <c r="J395" i="1"/>
  <c r="K395" i="1"/>
  <c r="L395" i="1"/>
  <c r="M395" i="1"/>
  <c r="N395" i="1"/>
  <c r="G396" i="1"/>
  <c r="H396" i="1"/>
  <c r="I396" i="1"/>
  <c r="J396" i="1"/>
  <c r="K396" i="1"/>
  <c r="L396" i="1"/>
  <c r="M396" i="1"/>
  <c r="N396" i="1"/>
  <c r="G397" i="1"/>
  <c r="H397" i="1"/>
  <c r="I397" i="1"/>
  <c r="J397" i="1"/>
  <c r="K397" i="1"/>
  <c r="L397" i="1"/>
  <c r="M397" i="1"/>
  <c r="N397" i="1"/>
  <c r="G398" i="1"/>
  <c r="H398" i="1"/>
  <c r="I398" i="1"/>
  <c r="J398" i="1"/>
  <c r="K398" i="1"/>
  <c r="L398" i="1"/>
  <c r="M398" i="1"/>
  <c r="N398" i="1"/>
  <c r="G399" i="1"/>
  <c r="H399" i="1"/>
  <c r="I399" i="1"/>
  <c r="J399" i="1"/>
  <c r="K399" i="1"/>
  <c r="L399" i="1"/>
  <c r="M399" i="1"/>
  <c r="N399" i="1"/>
  <c r="G400" i="1"/>
  <c r="H400" i="1"/>
  <c r="I400" i="1"/>
  <c r="J400" i="1"/>
  <c r="K400" i="1"/>
  <c r="L400" i="1"/>
  <c r="M400" i="1"/>
  <c r="N400" i="1"/>
  <c r="G401" i="1"/>
  <c r="H401" i="1"/>
  <c r="I401" i="1"/>
  <c r="J401" i="1"/>
  <c r="K401" i="1"/>
  <c r="L401" i="1"/>
  <c r="M401" i="1"/>
  <c r="N401" i="1"/>
  <c r="G402" i="1"/>
  <c r="H402" i="1"/>
  <c r="I402" i="1"/>
  <c r="J402" i="1"/>
  <c r="K402" i="1"/>
  <c r="L402" i="1"/>
  <c r="M402" i="1"/>
  <c r="N402" i="1"/>
  <c r="G403" i="1"/>
  <c r="H403" i="1"/>
  <c r="I403" i="1"/>
  <c r="J403" i="1"/>
  <c r="K403" i="1"/>
  <c r="L403" i="1"/>
  <c r="M403" i="1"/>
  <c r="N403" i="1"/>
  <c r="G404" i="1"/>
  <c r="H404" i="1"/>
  <c r="I404" i="1"/>
  <c r="J404" i="1"/>
  <c r="K404" i="1"/>
  <c r="L404" i="1"/>
  <c r="M404" i="1"/>
  <c r="N404" i="1"/>
  <c r="G405" i="1"/>
  <c r="H405" i="1"/>
  <c r="I405" i="1"/>
  <c r="J405" i="1"/>
  <c r="K405" i="1"/>
  <c r="L405" i="1"/>
  <c r="M405" i="1"/>
  <c r="N405" i="1"/>
  <c r="G406" i="1"/>
  <c r="H406" i="1"/>
  <c r="I406" i="1"/>
  <c r="J406" i="1"/>
  <c r="K406" i="1"/>
  <c r="L406" i="1"/>
  <c r="M406" i="1"/>
  <c r="N406" i="1"/>
  <c r="G407" i="1"/>
  <c r="H407" i="1"/>
  <c r="I407" i="1"/>
  <c r="J407" i="1"/>
  <c r="K407" i="1"/>
  <c r="L407" i="1"/>
  <c r="M407" i="1"/>
  <c r="N407" i="1"/>
  <c r="G408" i="1"/>
  <c r="H408" i="1"/>
  <c r="I408" i="1"/>
  <c r="J408" i="1"/>
  <c r="K408" i="1"/>
  <c r="L408" i="1"/>
  <c r="M408" i="1"/>
  <c r="N408" i="1"/>
  <c r="G409" i="1"/>
  <c r="H409" i="1"/>
  <c r="I409" i="1"/>
  <c r="J409" i="1"/>
  <c r="K409" i="1"/>
  <c r="L409" i="1"/>
  <c r="M409" i="1"/>
  <c r="N409" i="1"/>
  <c r="G410" i="1"/>
  <c r="H410" i="1"/>
  <c r="I410" i="1"/>
  <c r="J410" i="1"/>
  <c r="K410" i="1"/>
  <c r="L410" i="1"/>
  <c r="M410" i="1"/>
  <c r="N410" i="1"/>
  <c r="G411" i="1"/>
  <c r="H411" i="1"/>
  <c r="I411" i="1"/>
  <c r="J411" i="1"/>
  <c r="K411" i="1"/>
  <c r="L411" i="1"/>
  <c r="M411" i="1"/>
  <c r="N411" i="1"/>
  <c r="G412" i="1"/>
  <c r="H412" i="1"/>
  <c r="I412" i="1"/>
  <c r="J412" i="1"/>
  <c r="K412" i="1"/>
  <c r="L412" i="1"/>
  <c r="M412" i="1"/>
  <c r="N412" i="1"/>
  <c r="G413" i="1"/>
  <c r="H413" i="1"/>
  <c r="I413" i="1"/>
  <c r="J413" i="1"/>
  <c r="K413" i="1"/>
  <c r="L413" i="1"/>
  <c r="M413" i="1"/>
  <c r="N413" i="1"/>
  <c r="G414" i="1"/>
  <c r="H414" i="1"/>
  <c r="I414" i="1"/>
  <c r="J414" i="1"/>
  <c r="K414" i="1"/>
  <c r="L414" i="1"/>
  <c r="M414" i="1"/>
  <c r="N414" i="1"/>
  <c r="G415" i="1"/>
  <c r="H415" i="1"/>
  <c r="I415" i="1"/>
  <c r="J415" i="1"/>
  <c r="K415" i="1"/>
  <c r="L415" i="1"/>
  <c r="M415" i="1"/>
  <c r="N415" i="1"/>
  <c r="G416" i="1"/>
  <c r="H416" i="1"/>
  <c r="I416" i="1"/>
  <c r="J416" i="1"/>
  <c r="K416" i="1"/>
  <c r="L416" i="1"/>
  <c r="M416" i="1"/>
  <c r="N416" i="1"/>
  <c r="G417" i="1"/>
  <c r="H417" i="1"/>
  <c r="I417" i="1"/>
  <c r="J417" i="1"/>
  <c r="K417" i="1"/>
  <c r="L417" i="1"/>
  <c r="M417" i="1"/>
  <c r="N417" i="1"/>
  <c r="G418" i="1"/>
  <c r="H418" i="1"/>
  <c r="I418" i="1"/>
  <c r="J418" i="1"/>
  <c r="K418" i="1"/>
  <c r="L418" i="1"/>
  <c r="M418" i="1"/>
  <c r="N418" i="1"/>
  <c r="G419" i="1"/>
  <c r="H419" i="1"/>
  <c r="I419" i="1"/>
  <c r="J419" i="1"/>
  <c r="K419" i="1"/>
  <c r="L419" i="1"/>
  <c r="M419" i="1"/>
  <c r="N419" i="1"/>
  <c r="G420" i="1"/>
  <c r="H420" i="1"/>
  <c r="I420" i="1"/>
  <c r="J420" i="1"/>
  <c r="K420" i="1"/>
  <c r="L420" i="1"/>
  <c r="M420" i="1"/>
  <c r="N420" i="1"/>
  <c r="G421" i="1"/>
  <c r="H421" i="1"/>
  <c r="I421" i="1"/>
  <c r="J421" i="1"/>
  <c r="K421" i="1"/>
  <c r="L421" i="1"/>
  <c r="M421" i="1"/>
  <c r="N421" i="1"/>
  <c r="G422" i="1"/>
  <c r="H422" i="1"/>
  <c r="I422" i="1"/>
  <c r="J422" i="1"/>
  <c r="K422" i="1"/>
  <c r="L422" i="1"/>
  <c r="M422" i="1"/>
  <c r="N422" i="1"/>
  <c r="G423" i="1"/>
  <c r="H423" i="1"/>
  <c r="I423" i="1"/>
  <c r="J423" i="1"/>
  <c r="K423" i="1"/>
  <c r="L423" i="1"/>
  <c r="M423" i="1"/>
  <c r="N423" i="1"/>
  <c r="G424" i="1"/>
  <c r="H424" i="1"/>
  <c r="I424" i="1"/>
  <c r="J424" i="1"/>
  <c r="K424" i="1"/>
  <c r="L424" i="1"/>
  <c r="M424" i="1"/>
  <c r="N424" i="1"/>
  <c r="G425" i="1"/>
  <c r="H425" i="1"/>
  <c r="I425" i="1"/>
  <c r="J425" i="1"/>
  <c r="K425" i="1"/>
  <c r="L425" i="1"/>
  <c r="M425" i="1"/>
  <c r="N425" i="1"/>
  <c r="G426" i="1"/>
  <c r="H426" i="1"/>
  <c r="I426" i="1"/>
  <c r="J426" i="1"/>
  <c r="K426" i="1"/>
  <c r="L426" i="1"/>
  <c r="M426" i="1"/>
  <c r="N426" i="1"/>
  <c r="G427" i="1"/>
  <c r="H427" i="1"/>
  <c r="I427" i="1"/>
  <c r="J427" i="1"/>
  <c r="K427" i="1"/>
  <c r="L427" i="1"/>
  <c r="M427" i="1"/>
  <c r="N427" i="1"/>
  <c r="G428" i="1"/>
  <c r="H428" i="1"/>
  <c r="I428" i="1"/>
  <c r="J428" i="1"/>
  <c r="K428" i="1"/>
  <c r="L428" i="1"/>
  <c r="M428" i="1"/>
  <c r="N428" i="1"/>
  <c r="G429" i="1"/>
  <c r="H429" i="1"/>
  <c r="I429" i="1"/>
  <c r="J429" i="1"/>
  <c r="K429" i="1"/>
  <c r="L429" i="1"/>
  <c r="M429" i="1"/>
  <c r="N429" i="1"/>
  <c r="G430" i="1"/>
  <c r="H430" i="1"/>
  <c r="I430" i="1"/>
  <c r="J430" i="1"/>
  <c r="K430" i="1"/>
  <c r="L430" i="1"/>
  <c r="M430" i="1"/>
  <c r="N430" i="1"/>
  <c r="G431" i="1"/>
  <c r="H431" i="1"/>
  <c r="I431" i="1"/>
  <c r="J431" i="1"/>
  <c r="K431" i="1"/>
  <c r="L431" i="1"/>
  <c r="M431" i="1"/>
  <c r="N431" i="1"/>
  <c r="G432" i="1"/>
  <c r="H432" i="1"/>
  <c r="I432" i="1"/>
  <c r="J432" i="1"/>
  <c r="K432" i="1"/>
  <c r="L432" i="1"/>
  <c r="M432" i="1"/>
  <c r="N432" i="1"/>
  <c r="G433" i="1"/>
  <c r="H433" i="1"/>
  <c r="I433" i="1"/>
  <c r="J433" i="1"/>
  <c r="K433" i="1"/>
  <c r="L433" i="1"/>
  <c r="M433" i="1"/>
  <c r="N433" i="1"/>
  <c r="G434" i="1"/>
  <c r="H434" i="1"/>
  <c r="I434" i="1"/>
  <c r="J434" i="1"/>
  <c r="K434" i="1"/>
  <c r="L434" i="1"/>
  <c r="M434" i="1"/>
  <c r="N434" i="1"/>
  <c r="G435" i="1"/>
  <c r="H435" i="1"/>
  <c r="I435" i="1"/>
  <c r="J435" i="1"/>
  <c r="K435" i="1"/>
  <c r="L435" i="1"/>
  <c r="M435" i="1"/>
  <c r="N435" i="1"/>
  <c r="G436" i="1"/>
  <c r="H436" i="1"/>
  <c r="I436" i="1"/>
  <c r="J436" i="1"/>
  <c r="K436" i="1"/>
  <c r="L436" i="1"/>
  <c r="M436" i="1"/>
  <c r="N436" i="1"/>
  <c r="G437" i="1"/>
  <c r="H437" i="1"/>
  <c r="I437" i="1"/>
  <c r="J437" i="1"/>
  <c r="K437" i="1"/>
  <c r="L437" i="1"/>
  <c r="M437" i="1"/>
  <c r="N437" i="1"/>
  <c r="G438" i="1"/>
  <c r="H438" i="1"/>
  <c r="I438" i="1"/>
  <c r="J438" i="1"/>
  <c r="K438" i="1"/>
  <c r="L438" i="1"/>
  <c r="M438" i="1"/>
  <c r="N438" i="1"/>
  <c r="G439" i="1"/>
  <c r="H439" i="1"/>
  <c r="I439" i="1"/>
  <c r="J439" i="1"/>
  <c r="K439" i="1"/>
  <c r="L439" i="1"/>
  <c r="M439" i="1"/>
  <c r="N439" i="1"/>
  <c r="G440" i="1"/>
  <c r="H440" i="1"/>
  <c r="I440" i="1"/>
  <c r="J440" i="1"/>
  <c r="K440" i="1"/>
  <c r="L440" i="1"/>
  <c r="M440" i="1"/>
  <c r="N440" i="1"/>
  <c r="G441" i="1"/>
  <c r="H441" i="1"/>
  <c r="I441" i="1"/>
  <c r="J441" i="1"/>
  <c r="K441" i="1"/>
  <c r="L441" i="1"/>
  <c r="M441" i="1"/>
  <c r="N441" i="1"/>
  <c r="G442" i="1"/>
  <c r="H442" i="1"/>
  <c r="I442" i="1"/>
  <c r="J442" i="1"/>
  <c r="K442" i="1"/>
  <c r="L442" i="1"/>
  <c r="M442" i="1"/>
  <c r="N442" i="1"/>
  <c r="G443" i="1"/>
  <c r="H443" i="1"/>
  <c r="I443" i="1"/>
  <c r="J443" i="1"/>
  <c r="K443" i="1"/>
  <c r="L443" i="1"/>
  <c r="M443" i="1"/>
  <c r="N443" i="1"/>
  <c r="G444" i="1"/>
  <c r="H444" i="1"/>
  <c r="I444" i="1"/>
  <c r="J444" i="1"/>
  <c r="K444" i="1"/>
  <c r="L444" i="1"/>
  <c r="M444" i="1"/>
  <c r="N444" i="1"/>
  <c r="G445" i="1"/>
  <c r="H445" i="1"/>
  <c r="I445" i="1"/>
  <c r="J445" i="1"/>
  <c r="K445" i="1"/>
  <c r="L445" i="1"/>
  <c r="M445" i="1"/>
  <c r="N445" i="1"/>
  <c r="G446" i="1"/>
  <c r="H446" i="1"/>
  <c r="I446" i="1"/>
  <c r="J446" i="1"/>
  <c r="K446" i="1"/>
  <c r="L446" i="1"/>
  <c r="M446" i="1"/>
  <c r="N446" i="1"/>
  <c r="G447" i="1"/>
  <c r="H447" i="1"/>
  <c r="I447" i="1"/>
  <c r="J447" i="1"/>
  <c r="K447" i="1"/>
  <c r="L447" i="1"/>
  <c r="M447" i="1"/>
  <c r="N447" i="1"/>
  <c r="G448" i="1"/>
  <c r="H448" i="1"/>
  <c r="I448" i="1"/>
  <c r="J448" i="1"/>
  <c r="K448" i="1"/>
  <c r="L448" i="1"/>
  <c r="M448" i="1"/>
  <c r="N448" i="1"/>
  <c r="G449" i="1"/>
  <c r="H449" i="1"/>
  <c r="I449" i="1"/>
  <c r="J449" i="1"/>
  <c r="K449" i="1"/>
  <c r="L449" i="1"/>
  <c r="M449" i="1"/>
  <c r="N449" i="1"/>
  <c r="G450" i="1"/>
  <c r="H450" i="1"/>
  <c r="I450" i="1"/>
  <c r="J450" i="1"/>
  <c r="K450" i="1"/>
  <c r="L450" i="1"/>
  <c r="M450" i="1"/>
  <c r="N450" i="1"/>
  <c r="G451" i="1"/>
  <c r="H451" i="1"/>
  <c r="I451" i="1"/>
  <c r="J451" i="1"/>
  <c r="K451" i="1"/>
  <c r="L451" i="1"/>
  <c r="M451" i="1"/>
  <c r="N451" i="1"/>
  <c r="G452" i="1"/>
  <c r="H452" i="1"/>
  <c r="I452" i="1"/>
  <c r="J452" i="1"/>
  <c r="K452" i="1"/>
  <c r="L452" i="1"/>
  <c r="M452" i="1"/>
  <c r="N452" i="1"/>
  <c r="G453" i="1"/>
  <c r="H453" i="1"/>
  <c r="I453" i="1"/>
  <c r="J453" i="1"/>
  <c r="K453" i="1"/>
  <c r="L453" i="1"/>
  <c r="M453" i="1"/>
  <c r="N453" i="1"/>
  <c r="G454" i="1"/>
  <c r="H454" i="1"/>
  <c r="I454" i="1"/>
  <c r="J454" i="1"/>
  <c r="K454" i="1"/>
  <c r="L454" i="1"/>
  <c r="M454" i="1"/>
  <c r="N454" i="1"/>
  <c r="G455" i="1"/>
  <c r="H455" i="1"/>
  <c r="I455" i="1"/>
  <c r="J455" i="1"/>
  <c r="K455" i="1"/>
  <c r="L455" i="1"/>
  <c r="M455" i="1"/>
  <c r="N455" i="1"/>
  <c r="G456" i="1"/>
  <c r="H456" i="1"/>
  <c r="I456" i="1"/>
  <c r="J456" i="1"/>
  <c r="K456" i="1"/>
  <c r="L456" i="1"/>
  <c r="M456" i="1"/>
  <c r="N456" i="1"/>
  <c r="G457" i="1"/>
  <c r="H457" i="1"/>
  <c r="I457" i="1"/>
  <c r="J457" i="1"/>
  <c r="K457" i="1"/>
  <c r="L457" i="1"/>
  <c r="M457" i="1"/>
  <c r="N457" i="1"/>
  <c r="G458" i="1"/>
  <c r="H458" i="1"/>
  <c r="I458" i="1"/>
  <c r="J458" i="1"/>
  <c r="K458" i="1"/>
  <c r="L458" i="1"/>
  <c r="M458" i="1"/>
  <c r="N458" i="1"/>
  <c r="G459" i="1"/>
  <c r="H459" i="1"/>
  <c r="I459" i="1"/>
  <c r="J459" i="1"/>
  <c r="K459" i="1"/>
  <c r="L459" i="1"/>
  <c r="M459" i="1"/>
  <c r="N459" i="1"/>
  <c r="G460" i="1"/>
  <c r="H460" i="1"/>
  <c r="I460" i="1"/>
  <c r="J460" i="1"/>
  <c r="K460" i="1"/>
  <c r="L460" i="1"/>
  <c r="M460" i="1"/>
  <c r="N460" i="1"/>
  <c r="G461" i="1"/>
  <c r="H461" i="1"/>
  <c r="I461" i="1"/>
  <c r="J461" i="1"/>
  <c r="K461" i="1"/>
  <c r="L461" i="1"/>
  <c r="M461" i="1"/>
  <c r="N461" i="1"/>
  <c r="G462" i="1"/>
  <c r="H462" i="1"/>
  <c r="I462" i="1"/>
  <c r="J462" i="1"/>
  <c r="K462" i="1"/>
  <c r="L462" i="1"/>
  <c r="M462" i="1"/>
  <c r="N462" i="1"/>
  <c r="G463" i="1"/>
  <c r="H463" i="1"/>
  <c r="I463" i="1"/>
  <c r="J463" i="1"/>
  <c r="K463" i="1"/>
  <c r="L463" i="1"/>
  <c r="M463" i="1"/>
  <c r="N463" i="1"/>
  <c r="G464" i="1"/>
  <c r="H464" i="1"/>
  <c r="I464" i="1"/>
  <c r="J464" i="1"/>
  <c r="K464" i="1"/>
  <c r="L464" i="1"/>
  <c r="M464" i="1"/>
  <c r="N464" i="1"/>
  <c r="G465" i="1"/>
  <c r="H465" i="1"/>
  <c r="I465" i="1"/>
  <c r="J465" i="1"/>
  <c r="K465" i="1"/>
  <c r="L465" i="1"/>
  <c r="M465" i="1"/>
  <c r="N465" i="1"/>
  <c r="G466" i="1"/>
  <c r="H466" i="1"/>
  <c r="I466" i="1"/>
  <c r="J466" i="1"/>
  <c r="K466" i="1"/>
  <c r="L466" i="1"/>
  <c r="M466" i="1"/>
  <c r="N466" i="1"/>
  <c r="G467" i="1"/>
  <c r="H467" i="1"/>
  <c r="I467" i="1"/>
  <c r="J467" i="1"/>
  <c r="K467" i="1"/>
  <c r="L467" i="1"/>
  <c r="M467" i="1"/>
  <c r="N467" i="1"/>
  <c r="G468" i="1"/>
  <c r="H468" i="1"/>
  <c r="I468" i="1"/>
  <c r="J468" i="1"/>
  <c r="K468" i="1"/>
  <c r="L468" i="1"/>
  <c r="M468" i="1"/>
  <c r="N468" i="1"/>
  <c r="G469" i="1"/>
  <c r="H469" i="1"/>
  <c r="I469" i="1"/>
  <c r="J469" i="1"/>
  <c r="K469" i="1"/>
  <c r="L469" i="1"/>
  <c r="M469" i="1"/>
  <c r="N469" i="1"/>
  <c r="G470" i="1"/>
  <c r="H470" i="1"/>
  <c r="I470" i="1"/>
  <c r="J470" i="1"/>
  <c r="K470" i="1"/>
  <c r="L470" i="1"/>
  <c r="M470" i="1"/>
  <c r="N470" i="1"/>
  <c r="G471" i="1"/>
  <c r="H471" i="1"/>
  <c r="I471" i="1"/>
  <c r="J471" i="1"/>
  <c r="K471" i="1"/>
  <c r="L471" i="1"/>
  <c r="M471" i="1"/>
  <c r="N471" i="1"/>
  <c r="G472" i="1"/>
  <c r="H472" i="1"/>
  <c r="I472" i="1"/>
  <c r="J472" i="1"/>
  <c r="K472" i="1"/>
  <c r="L472" i="1"/>
  <c r="M472" i="1"/>
  <c r="N472" i="1"/>
  <c r="G473" i="1"/>
  <c r="H473" i="1"/>
  <c r="I473" i="1"/>
  <c r="J473" i="1"/>
  <c r="K473" i="1"/>
  <c r="L473" i="1"/>
  <c r="M473" i="1"/>
  <c r="N473" i="1"/>
  <c r="G474" i="1"/>
  <c r="H474" i="1"/>
  <c r="I474" i="1"/>
  <c r="J474" i="1"/>
  <c r="K474" i="1"/>
  <c r="L474" i="1"/>
  <c r="M474" i="1"/>
  <c r="N474" i="1"/>
  <c r="G475" i="1"/>
  <c r="H475" i="1"/>
  <c r="I475" i="1"/>
  <c r="J475" i="1"/>
  <c r="K475" i="1"/>
  <c r="L475" i="1"/>
  <c r="M475" i="1"/>
  <c r="N475" i="1"/>
  <c r="G476" i="1"/>
  <c r="H476" i="1"/>
  <c r="I476" i="1"/>
  <c r="J476" i="1"/>
  <c r="K476" i="1"/>
  <c r="L476" i="1"/>
  <c r="M476" i="1"/>
  <c r="N476" i="1"/>
  <c r="G477" i="1"/>
  <c r="H477" i="1"/>
  <c r="I477" i="1"/>
  <c r="J477" i="1"/>
  <c r="K477" i="1"/>
  <c r="L477" i="1"/>
  <c r="M477" i="1"/>
  <c r="N477" i="1"/>
  <c r="G478" i="1"/>
  <c r="H478" i="1"/>
  <c r="I478" i="1"/>
  <c r="J478" i="1"/>
  <c r="K478" i="1"/>
  <c r="L478" i="1"/>
  <c r="M478" i="1"/>
  <c r="N478" i="1"/>
  <c r="G479" i="1"/>
  <c r="H479" i="1"/>
  <c r="I479" i="1"/>
  <c r="J479" i="1"/>
  <c r="K479" i="1"/>
  <c r="L479" i="1"/>
  <c r="M479" i="1"/>
  <c r="N479" i="1"/>
  <c r="G480" i="1"/>
  <c r="H480" i="1"/>
  <c r="I480" i="1"/>
  <c r="J480" i="1"/>
  <c r="K480" i="1"/>
  <c r="L480" i="1"/>
  <c r="M480" i="1"/>
  <c r="N480" i="1"/>
  <c r="G481" i="1"/>
  <c r="H481" i="1"/>
  <c r="I481" i="1"/>
  <c r="J481" i="1"/>
  <c r="K481" i="1"/>
  <c r="L481" i="1"/>
  <c r="M481" i="1"/>
  <c r="N481" i="1"/>
  <c r="G482" i="1"/>
  <c r="H482" i="1"/>
  <c r="I482" i="1"/>
  <c r="J482" i="1"/>
  <c r="K482" i="1"/>
  <c r="L482" i="1"/>
  <c r="M482" i="1"/>
  <c r="N482" i="1"/>
  <c r="G483" i="1"/>
  <c r="H483" i="1"/>
  <c r="I483" i="1"/>
  <c r="J483" i="1"/>
  <c r="K483" i="1"/>
  <c r="L483" i="1"/>
  <c r="M483" i="1"/>
  <c r="N483" i="1"/>
  <c r="G484" i="1"/>
  <c r="H484" i="1"/>
  <c r="I484" i="1"/>
  <c r="J484" i="1"/>
  <c r="K484" i="1"/>
  <c r="L484" i="1"/>
  <c r="M484" i="1"/>
  <c r="N484" i="1"/>
  <c r="G485" i="1"/>
  <c r="H485" i="1"/>
  <c r="I485" i="1"/>
  <c r="J485" i="1"/>
  <c r="K485" i="1"/>
  <c r="L485" i="1"/>
  <c r="M485" i="1"/>
  <c r="N485" i="1"/>
  <c r="G486" i="1"/>
  <c r="H486" i="1"/>
  <c r="I486" i="1"/>
  <c r="J486" i="1"/>
  <c r="K486" i="1"/>
  <c r="L486" i="1"/>
  <c r="M486" i="1"/>
  <c r="N486" i="1"/>
  <c r="G487" i="1"/>
  <c r="H487" i="1"/>
  <c r="I487" i="1"/>
  <c r="J487" i="1"/>
  <c r="K487" i="1"/>
  <c r="L487" i="1"/>
  <c r="M487" i="1"/>
  <c r="N487" i="1"/>
  <c r="G488" i="1"/>
  <c r="H488" i="1"/>
  <c r="I488" i="1"/>
  <c r="J488" i="1"/>
  <c r="K488" i="1"/>
  <c r="L488" i="1"/>
  <c r="M488" i="1"/>
  <c r="N488" i="1"/>
  <c r="G489" i="1"/>
  <c r="H489" i="1"/>
  <c r="I489" i="1"/>
  <c r="J489" i="1"/>
  <c r="K489" i="1"/>
  <c r="L489" i="1"/>
  <c r="M489" i="1"/>
  <c r="N489" i="1"/>
  <c r="G490" i="1"/>
  <c r="H490" i="1"/>
  <c r="I490" i="1"/>
  <c r="J490" i="1"/>
  <c r="K490" i="1"/>
  <c r="L490" i="1"/>
  <c r="M490" i="1"/>
  <c r="N490" i="1"/>
  <c r="G491" i="1"/>
  <c r="H491" i="1"/>
  <c r="I491" i="1"/>
  <c r="J491" i="1"/>
  <c r="K491" i="1"/>
  <c r="L491" i="1"/>
  <c r="M491" i="1"/>
  <c r="N491" i="1"/>
  <c r="G492" i="1"/>
  <c r="H492" i="1"/>
  <c r="I492" i="1"/>
  <c r="J492" i="1"/>
  <c r="K492" i="1"/>
  <c r="L492" i="1"/>
  <c r="M492" i="1"/>
  <c r="N492" i="1"/>
  <c r="G493" i="1"/>
  <c r="H493" i="1"/>
  <c r="I493" i="1"/>
  <c r="J493" i="1"/>
  <c r="K493" i="1"/>
  <c r="L493" i="1"/>
  <c r="M493" i="1"/>
  <c r="N493" i="1"/>
  <c r="G494" i="1"/>
  <c r="H494" i="1"/>
  <c r="I494" i="1"/>
  <c r="J494" i="1"/>
  <c r="K494" i="1"/>
  <c r="L494" i="1"/>
  <c r="M494" i="1"/>
  <c r="N494" i="1"/>
  <c r="G495" i="1"/>
  <c r="H495" i="1"/>
  <c r="I495" i="1"/>
  <c r="J495" i="1"/>
  <c r="K495" i="1"/>
  <c r="L495" i="1"/>
  <c r="M495" i="1"/>
  <c r="N495" i="1"/>
  <c r="G496" i="1"/>
  <c r="H496" i="1"/>
  <c r="I496" i="1"/>
  <c r="J496" i="1"/>
  <c r="K496" i="1"/>
  <c r="L496" i="1"/>
  <c r="M496" i="1"/>
  <c r="N496" i="1"/>
  <c r="G497" i="1"/>
  <c r="H497" i="1"/>
  <c r="I497" i="1"/>
  <c r="J497" i="1"/>
  <c r="K497" i="1"/>
  <c r="L497" i="1"/>
  <c r="M497" i="1"/>
  <c r="N497" i="1"/>
  <c r="G498" i="1"/>
  <c r="H498" i="1"/>
  <c r="I498" i="1"/>
  <c r="J498" i="1"/>
  <c r="K498" i="1"/>
  <c r="L498" i="1"/>
  <c r="M498" i="1"/>
  <c r="N498" i="1"/>
  <c r="G499" i="1"/>
  <c r="H499" i="1"/>
  <c r="I499" i="1"/>
  <c r="J499" i="1"/>
  <c r="K499" i="1"/>
  <c r="L499" i="1"/>
  <c r="M499" i="1"/>
  <c r="N499" i="1"/>
  <c r="G500" i="1"/>
  <c r="H500" i="1"/>
  <c r="I500" i="1"/>
  <c r="J500" i="1"/>
  <c r="K500" i="1"/>
  <c r="L500" i="1"/>
  <c r="M500" i="1"/>
  <c r="N500" i="1"/>
  <c r="G501" i="1"/>
  <c r="H501" i="1"/>
  <c r="I501" i="1"/>
  <c r="J501" i="1"/>
  <c r="K501" i="1"/>
  <c r="L501" i="1"/>
  <c r="M501" i="1"/>
  <c r="N501" i="1"/>
  <c r="G502" i="1"/>
  <c r="H502" i="1"/>
  <c r="I502" i="1"/>
  <c r="J502" i="1"/>
  <c r="K502" i="1"/>
  <c r="L502" i="1"/>
  <c r="M502" i="1"/>
  <c r="N502" i="1"/>
  <c r="G503" i="1"/>
  <c r="H503" i="1"/>
  <c r="I503" i="1"/>
  <c r="J503" i="1"/>
  <c r="K503" i="1"/>
  <c r="L503" i="1"/>
  <c r="M503" i="1"/>
  <c r="N503" i="1"/>
  <c r="G504" i="1"/>
  <c r="H504" i="1"/>
  <c r="I504" i="1"/>
  <c r="J504" i="1"/>
  <c r="K504" i="1"/>
  <c r="L504" i="1"/>
  <c r="M504" i="1"/>
  <c r="N504" i="1"/>
  <c r="G505" i="1"/>
  <c r="H505" i="1"/>
  <c r="I505" i="1"/>
  <c r="J505" i="1"/>
  <c r="K505" i="1"/>
  <c r="L505" i="1"/>
  <c r="M505" i="1"/>
  <c r="N505" i="1"/>
  <c r="G506" i="1"/>
  <c r="H506" i="1"/>
  <c r="I506" i="1"/>
  <c r="J506" i="1"/>
  <c r="K506" i="1"/>
  <c r="L506" i="1"/>
  <c r="M506" i="1"/>
  <c r="N506" i="1"/>
  <c r="G507" i="1"/>
  <c r="H507" i="1"/>
  <c r="I507" i="1"/>
  <c r="J507" i="1"/>
  <c r="K507" i="1"/>
  <c r="L507" i="1"/>
  <c r="M507" i="1"/>
  <c r="N507" i="1"/>
  <c r="G508" i="1"/>
  <c r="H508" i="1"/>
  <c r="I508" i="1"/>
  <c r="J508" i="1"/>
  <c r="K508" i="1"/>
  <c r="L508" i="1"/>
  <c r="M508" i="1"/>
  <c r="N508" i="1"/>
  <c r="G509" i="1"/>
  <c r="H509" i="1"/>
  <c r="I509" i="1"/>
  <c r="J509" i="1"/>
  <c r="K509" i="1"/>
  <c r="L509" i="1"/>
  <c r="M509" i="1"/>
  <c r="N509" i="1"/>
  <c r="G510" i="1"/>
  <c r="H510" i="1"/>
  <c r="I510" i="1"/>
  <c r="J510" i="1"/>
  <c r="K510" i="1"/>
  <c r="L510" i="1"/>
  <c r="M510" i="1"/>
  <c r="N510" i="1"/>
  <c r="G511" i="1"/>
  <c r="H511" i="1"/>
  <c r="I511" i="1"/>
  <c r="J511" i="1"/>
  <c r="K511" i="1"/>
  <c r="L511" i="1"/>
  <c r="M511" i="1"/>
  <c r="N511" i="1"/>
  <c r="G512" i="1"/>
  <c r="H512" i="1"/>
  <c r="I512" i="1"/>
  <c r="J512" i="1"/>
  <c r="K512" i="1"/>
  <c r="L512" i="1"/>
  <c r="M512" i="1"/>
  <c r="N512" i="1"/>
  <c r="G513" i="1"/>
  <c r="H513" i="1"/>
  <c r="I513" i="1"/>
  <c r="J513" i="1"/>
  <c r="K513" i="1"/>
  <c r="L513" i="1"/>
  <c r="M513" i="1"/>
  <c r="N513" i="1"/>
  <c r="G514" i="1"/>
  <c r="H514" i="1"/>
  <c r="I514" i="1"/>
  <c r="J514" i="1"/>
  <c r="K514" i="1"/>
  <c r="L514" i="1"/>
  <c r="M514" i="1"/>
  <c r="N514" i="1"/>
  <c r="G515" i="1"/>
  <c r="H515" i="1"/>
  <c r="I515" i="1"/>
  <c r="J515" i="1"/>
  <c r="K515" i="1"/>
  <c r="L515" i="1"/>
  <c r="M515" i="1"/>
  <c r="N515" i="1"/>
  <c r="G516" i="1"/>
  <c r="H516" i="1"/>
  <c r="I516" i="1"/>
  <c r="J516" i="1"/>
  <c r="K516" i="1"/>
  <c r="L516" i="1"/>
  <c r="M516" i="1"/>
  <c r="N516" i="1"/>
  <c r="G517" i="1"/>
  <c r="H517" i="1"/>
  <c r="I517" i="1"/>
  <c r="J517" i="1"/>
  <c r="K517" i="1"/>
  <c r="L517" i="1"/>
  <c r="M517" i="1"/>
  <c r="N517" i="1"/>
  <c r="G518" i="1"/>
  <c r="H518" i="1"/>
  <c r="I518" i="1"/>
  <c r="J518" i="1"/>
  <c r="K518" i="1"/>
  <c r="L518" i="1"/>
  <c r="M518" i="1"/>
  <c r="N518" i="1"/>
  <c r="G519" i="1"/>
  <c r="H519" i="1"/>
  <c r="I519" i="1"/>
  <c r="J519" i="1"/>
  <c r="K519" i="1"/>
  <c r="L519" i="1"/>
  <c r="M519" i="1"/>
  <c r="N519" i="1"/>
  <c r="G520" i="1"/>
  <c r="H520" i="1"/>
  <c r="I520" i="1"/>
  <c r="J520" i="1"/>
  <c r="K520" i="1"/>
  <c r="L520" i="1"/>
  <c r="M520" i="1"/>
  <c r="N520" i="1"/>
  <c r="G521" i="1"/>
  <c r="H521" i="1"/>
  <c r="I521" i="1"/>
  <c r="J521" i="1"/>
  <c r="K521" i="1"/>
  <c r="L521" i="1"/>
  <c r="M521" i="1"/>
  <c r="N521" i="1"/>
  <c r="G522" i="1"/>
  <c r="H522" i="1"/>
  <c r="I522" i="1"/>
  <c r="J522" i="1"/>
  <c r="K522" i="1"/>
  <c r="L522" i="1"/>
  <c r="M522" i="1"/>
  <c r="N522" i="1"/>
  <c r="G523" i="1"/>
  <c r="H523" i="1"/>
  <c r="I523" i="1"/>
  <c r="J523" i="1"/>
  <c r="K523" i="1"/>
  <c r="L523" i="1"/>
  <c r="M523" i="1"/>
  <c r="N523" i="1"/>
  <c r="G524" i="1"/>
  <c r="H524" i="1"/>
  <c r="I524" i="1"/>
  <c r="J524" i="1"/>
  <c r="K524" i="1"/>
  <c r="L524" i="1"/>
  <c r="M524" i="1"/>
  <c r="N524" i="1"/>
  <c r="G525" i="1"/>
  <c r="H525" i="1"/>
  <c r="I525" i="1"/>
  <c r="J525" i="1"/>
  <c r="K525" i="1"/>
  <c r="L525" i="1"/>
  <c r="M525" i="1"/>
  <c r="N525" i="1"/>
  <c r="G526" i="1"/>
  <c r="H526" i="1"/>
  <c r="I526" i="1"/>
  <c r="J526" i="1"/>
  <c r="K526" i="1"/>
  <c r="L526" i="1"/>
  <c r="M526" i="1"/>
  <c r="N526" i="1"/>
  <c r="G527" i="1"/>
  <c r="H527" i="1"/>
  <c r="I527" i="1"/>
  <c r="J527" i="1"/>
  <c r="K527" i="1"/>
  <c r="L527" i="1"/>
  <c r="M527" i="1"/>
  <c r="N527" i="1"/>
  <c r="G528" i="1"/>
  <c r="H528" i="1"/>
  <c r="I528" i="1"/>
  <c r="J528" i="1"/>
  <c r="K528" i="1"/>
  <c r="L528" i="1"/>
  <c r="M528" i="1"/>
  <c r="N528" i="1"/>
  <c r="G529" i="1"/>
  <c r="H529" i="1"/>
  <c r="I529" i="1"/>
  <c r="J529" i="1"/>
  <c r="K529" i="1"/>
  <c r="L529" i="1"/>
  <c r="M529" i="1"/>
  <c r="N529" i="1"/>
  <c r="G530" i="1"/>
  <c r="H530" i="1"/>
  <c r="I530" i="1"/>
  <c r="J530" i="1"/>
  <c r="K530" i="1"/>
  <c r="L530" i="1"/>
  <c r="M530" i="1"/>
  <c r="N530" i="1"/>
  <c r="G531" i="1"/>
  <c r="H531" i="1"/>
  <c r="I531" i="1"/>
  <c r="J531" i="1"/>
  <c r="K531" i="1"/>
  <c r="L531" i="1"/>
  <c r="M531" i="1"/>
  <c r="N531" i="1"/>
  <c r="G532" i="1"/>
  <c r="H532" i="1"/>
  <c r="I532" i="1"/>
  <c r="J532" i="1"/>
  <c r="K532" i="1"/>
  <c r="L532" i="1"/>
  <c r="M532" i="1"/>
  <c r="N532" i="1"/>
  <c r="G533" i="1"/>
  <c r="H533" i="1"/>
  <c r="I533" i="1"/>
  <c r="J533" i="1"/>
  <c r="K533" i="1"/>
  <c r="L533" i="1"/>
  <c r="M533" i="1"/>
  <c r="N533" i="1"/>
  <c r="G534" i="1"/>
  <c r="H534" i="1"/>
  <c r="I534" i="1"/>
  <c r="J534" i="1"/>
  <c r="K534" i="1"/>
  <c r="L534" i="1"/>
  <c r="M534" i="1"/>
  <c r="N534" i="1"/>
  <c r="G535" i="1"/>
  <c r="H535" i="1"/>
  <c r="I535" i="1"/>
  <c r="J535" i="1"/>
  <c r="K535" i="1"/>
  <c r="L535" i="1"/>
  <c r="M535" i="1"/>
  <c r="N535" i="1"/>
  <c r="G536" i="1"/>
  <c r="H536" i="1"/>
  <c r="I536" i="1"/>
  <c r="J536" i="1"/>
  <c r="K536" i="1"/>
  <c r="L536" i="1"/>
  <c r="M536" i="1"/>
  <c r="N536" i="1"/>
  <c r="G537" i="1"/>
  <c r="H537" i="1"/>
  <c r="I537" i="1"/>
  <c r="J537" i="1"/>
  <c r="K537" i="1"/>
  <c r="L537" i="1"/>
  <c r="M537" i="1"/>
  <c r="N537" i="1"/>
  <c r="G538" i="1"/>
  <c r="H538" i="1"/>
  <c r="I538" i="1"/>
  <c r="J538" i="1"/>
  <c r="K538" i="1"/>
  <c r="L538" i="1"/>
  <c r="M538" i="1"/>
  <c r="N538" i="1"/>
  <c r="G539" i="1"/>
  <c r="H539" i="1"/>
  <c r="I539" i="1"/>
  <c r="J539" i="1"/>
  <c r="K539" i="1"/>
  <c r="L539" i="1"/>
  <c r="M539" i="1"/>
  <c r="N539" i="1"/>
  <c r="G540" i="1"/>
  <c r="H540" i="1"/>
  <c r="I540" i="1"/>
  <c r="J540" i="1"/>
  <c r="K540" i="1"/>
  <c r="L540" i="1"/>
  <c r="M540" i="1"/>
  <c r="N540" i="1"/>
  <c r="G541" i="1"/>
  <c r="H541" i="1"/>
  <c r="I541" i="1"/>
  <c r="J541" i="1"/>
  <c r="K541" i="1"/>
  <c r="L541" i="1"/>
  <c r="M541" i="1"/>
  <c r="N541" i="1"/>
  <c r="G542" i="1"/>
  <c r="H542" i="1"/>
  <c r="I542" i="1"/>
  <c r="J542" i="1"/>
  <c r="K542" i="1"/>
  <c r="L542" i="1"/>
  <c r="M542" i="1"/>
  <c r="N542" i="1"/>
  <c r="G543" i="1"/>
  <c r="H543" i="1"/>
  <c r="I543" i="1"/>
  <c r="J543" i="1"/>
  <c r="K543" i="1"/>
  <c r="L543" i="1"/>
  <c r="M543" i="1"/>
  <c r="N543" i="1"/>
  <c r="G544" i="1"/>
  <c r="H544" i="1"/>
  <c r="I544" i="1"/>
  <c r="J544" i="1"/>
  <c r="K544" i="1"/>
  <c r="L544" i="1"/>
  <c r="M544" i="1"/>
  <c r="N544" i="1"/>
  <c r="G545" i="1"/>
  <c r="H545" i="1"/>
  <c r="I545" i="1"/>
  <c r="J545" i="1"/>
  <c r="K545" i="1"/>
  <c r="L545" i="1"/>
  <c r="M545" i="1"/>
  <c r="N545" i="1"/>
  <c r="G546" i="1"/>
  <c r="H546" i="1"/>
  <c r="I546" i="1"/>
  <c r="J546" i="1"/>
  <c r="K546" i="1"/>
  <c r="L546" i="1"/>
  <c r="M546" i="1"/>
  <c r="N546" i="1"/>
  <c r="G547" i="1"/>
  <c r="H547" i="1"/>
  <c r="I547" i="1"/>
  <c r="J547" i="1"/>
  <c r="K547" i="1"/>
  <c r="L547" i="1"/>
  <c r="M547" i="1"/>
  <c r="N547" i="1"/>
  <c r="G548" i="1"/>
  <c r="H548" i="1"/>
  <c r="I548" i="1"/>
  <c r="J548" i="1"/>
  <c r="K548" i="1"/>
  <c r="L548" i="1"/>
  <c r="M548" i="1"/>
  <c r="N548" i="1"/>
  <c r="G549" i="1"/>
  <c r="H549" i="1"/>
  <c r="I549" i="1"/>
  <c r="J549" i="1"/>
  <c r="K549" i="1"/>
  <c r="L549" i="1"/>
  <c r="M549" i="1"/>
  <c r="N549" i="1"/>
  <c r="G550" i="1"/>
  <c r="H550" i="1"/>
  <c r="I550" i="1"/>
  <c r="J550" i="1"/>
  <c r="K550" i="1"/>
  <c r="L550" i="1"/>
  <c r="M550" i="1"/>
  <c r="N550" i="1"/>
  <c r="G551" i="1"/>
  <c r="H551" i="1"/>
  <c r="I551" i="1"/>
  <c r="J551" i="1"/>
  <c r="K551" i="1"/>
  <c r="L551" i="1"/>
  <c r="M551" i="1"/>
  <c r="N551" i="1"/>
  <c r="G552" i="1"/>
  <c r="H552" i="1"/>
  <c r="I552" i="1"/>
  <c r="J552" i="1"/>
  <c r="K552" i="1"/>
  <c r="L552" i="1"/>
  <c r="M552" i="1"/>
  <c r="N552" i="1"/>
  <c r="G553" i="1"/>
  <c r="H553" i="1"/>
  <c r="I553" i="1"/>
  <c r="J553" i="1"/>
  <c r="K553" i="1"/>
  <c r="L553" i="1"/>
  <c r="M553" i="1"/>
  <c r="N553" i="1"/>
  <c r="G554" i="1"/>
  <c r="H554" i="1"/>
  <c r="I554" i="1"/>
  <c r="J554" i="1"/>
  <c r="K554" i="1"/>
  <c r="L554" i="1"/>
  <c r="M554" i="1"/>
  <c r="N554" i="1"/>
  <c r="G555" i="1"/>
  <c r="H555" i="1"/>
  <c r="I555" i="1"/>
  <c r="J555" i="1"/>
  <c r="K555" i="1"/>
  <c r="L555" i="1"/>
  <c r="M555" i="1"/>
  <c r="N555" i="1"/>
  <c r="G556" i="1"/>
  <c r="H556" i="1"/>
  <c r="I556" i="1"/>
  <c r="J556" i="1"/>
  <c r="K556" i="1"/>
  <c r="L556" i="1"/>
  <c r="M556" i="1"/>
  <c r="N556" i="1"/>
  <c r="G557" i="1"/>
  <c r="H557" i="1"/>
  <c r="I557" i="1"/>
  <c r="J557" i="1"/>
  <c r="K557" i="1"/>
  <c r="L557" i="1"/>
  <c r="M557" i="1"/>
  <c r="N557" i="1"/>
  <c r="G558" i="1"/>
  <c r="H558" i="1"/>
  <c r="I558" i="1"/>
  <c r="J558" i="1"/>
  <c r="K558" i="1"/>
  <c r="L558" i="1"/>
  <c r="M558" i="1"/>
  <c r="N558" i="1"/>
  <c r="G559" i="1"/>
  <c r="H559" i="1"/>
  <c r="I559" i="1"/>
  <c r="J559" i="1"/>
  <c r="K559" i="1"/>
  <c r="L559" i="1"/>
  <c r="M559" i="1"/>
  <c r="N559" i="1"/>
  <c r="G560" i="1"/>
  <c r="H560" i="1"/>
  <c r="I560" i="1"/>
  <c r="J560" i="1"/>
  <c r="K560" i="1"/>
  <c r="L560" i="1"/>
  <c r="M560" i="1"/>
  <c r="N560" i="1"/>
  <c r="G561" i="1"/>
  <c r="H561" i="1"/>
  <c r="I561" i="1"/>
  <c r="J561" i="1"/>
  <c r="K561" i="1"/>
  <c r="L561" i="1"/>
  <c r="M561" i="1"/>
  <c r="N561" i="1"/>
  <c r="G562" i="1"/>
  <c r="H562" i="1"/>
  <c r="I562" i="1"/>
  <c r="J562" i="1"/>
  <c r="K562" i="1"/>
  <c r="L562" i="1"/>
  <c r="M562" i="1"/>
  <c r="N562" i="1"/>
  <c r="G563" i="1"/>
  <c r="H563" i="1"/>
  <c r="I563" i="1"/>
  <c r="J563" i="1"/>
  <c r="K563" i="1"/>
  <c r="L563" i="1"/>
  <c r="M563" i="1"/>
  <c r="N563" i="1"/>
  <c r="G564" i="1"/>
  <c r="H564" i="1"/>
  <c r="I564" i="1"/>
  <c r="J564" i="1"/>
  <c r="K564" i="1"/>
  <c r="L564" i="1"/>
  <c r="M564" i="1"/>
  <c r="N564" i="1"/>
  <c r="G565" i="1"/>
  <c r="H565" i="1"/>
  <c r="I565" i="1"/>
  <c r="J565" i="1"/>
  <c r="K565" i="1"/>
  <c r="L565" i="1"/>
  <c r="M565" i="1"/>
  <c r="N565" i="1"/>
  <c r="G566" i="1"/>
  <c r="H566" i="1"/>
  <c r="I566" i="1"/>
  <c r="J566" i="1"/>
  <c r="K566" i="1"/>
  <c r="L566" i="1"/>
  <c r="M566" i="1"/>
  <c r="N566" i="1"/>
  <c r="G567" i="1"/>
  <c r="H567" i="1"/>
  <c r="I567" i="1"/>
  <c r="J567" i="1"/>
  <c r="K567" i="1"/>
  <c r="L567" i="1"/>
  <c r="M567" i="1"/>
  <c r="N567" i="1"/>
  <c r="G568" i="1"/>
  <c r="H568" i="1"/>
  <c r="I568" i="1"/>
  <c r="J568" i="1"/>
  <c r="K568" i="1"/>
  <c r="L568" i="1"/>
  <c r="M568" i="1"/>
  <c r="N568" i="1"/>
  <c r="G569" i="1"/>
  <c r="H569" i="1"/>
  <c r="I569" i="1"/>
  <c r="J569" i="1"/>
  <c r="K569" i="1"/>
  <c r="L569" i="1"/>
  <c r="M569" i="1"/>
  <c r="N569" i="1"/>
  <c r="G570" i="1"/>
  <c r="H570" i="1"/>
  <c r="I570" i="1"/>
  <c r="J570" i="1"/>
  <c r="K570" i="1"/>
  <c r="L570" i="1"/>
  <c r="M570" i="1"/>
  <c r="N570" i="1"/>
  <c r="G571" i="1"/>
  <c r="H571" i="1"/>
  <c r="I571" i="1"/>
  <c r="J571" i="1"/>
  <c r="K571" i="1"/>
  <c r="L571" i="1"/>
  <c r="M571" i="1"/>
  <c r="N571" i="1"/>
  <c r="G572" i="1"/>
  <c r="H572" i="1"/>
  <c r="I572" i="1"/>
  <c r="J572" i="1"/>
  <c r="K572" i="1"/>
  <c r="L572" i="1"/>
  <c r="M572" i="1"/>
  <c r="N572" i="1"/>
  <c r="G573" i="1"/>
  <c r="H573" i="1"/>
  <c r="I573" i="1"/>
  <c r="J573" i="1"/>
  <c r="K573" i="1"/>
  <c r="L573" i="1"/>
  <c r="M573" i="1"/>
  <c r="N573" i="1"/>
  <c r="G574" i="1"/>
  <c r="H574" i="1"/>
  <c r="I574" i="1"/>
  <c r="J574" i="1"/>
  <c r="K574" i="1"/>
  <c r="L574" i="1"/>
  <c r="M574" i="1"/>
  <c r="N574" i="1"/>
  <c r="G575" i="1"/>
  <c r="H575" i="1"/>
  <c r="I575" i="1"/>
  <c r="J575" i="1"/>
  <c r="K575" i="1"/>
  <c r="L575" i="1"/>
  <c r="M575" i="1"/>
  <c r="N575" i="1"/>
  <c r="G576" i="1"/>
  <c r="H576" i="1"/>
  <c r="I576" i="1"/>
  <c r="J576" i="1"/>
  <c r="K576" i="1"/>
  <c r="L576" i="1"/>
  <c r="M576" i="1"/>
  <c r="N576" i="1"/>
  <c r="G577" i="1"/>
  <c r="H577" i="1"/>
  <c r="I577" i="1"/>
  <c r="J577" i="1"/>
  <c r="K577" i="1"/>
  <c r="L577" i="1"/>
  <c r="M577" i="1"/>
  <c r="N577" i="1"/>
  <c r="G578" i="1"/>
  <c r="H578" i="1"/>
  <c r="I578" i="1"/>
  <c r="J578" i="1"/>
  <c r="K578" i="1"/>
  <c r="L578" i="1"/>
  <c r="M578" i="1"/>
  <c r="N578" i="1"/>
  <c r="G579" i="1"/>
  <c r="H579" i="1"/>
  <c r="I579" i="1"/>
  <c r="J579" i="1"/>
  <c r="K579" i="1"/>
  <c r="L579" i="1"/>
  <c r="M579" i="1"/>
  <c r="N579" i="1"/>
  <c r="G580" i="1"/>
  <c r="H580" i="1"/>
  <c r="I580" i="1"/>
  <c r="J580" i="1"/>
  <c r="K580" i="1"/>
  <c r="L580" i="1"/>
  <c r="M580" i="1"/>
  <c r="N580" i="1"/>
  <c r="G581" i="1"/>
  <c r="H581" i="1"/>
  <c r="I581" i="1"/>
  <c r="J581" i="1"/>
  <c r="K581" i="1"/>
  <c r="L581" i="1"/>
  <c r="M581" i="1"/>
  <c r="N581" i="1"/>
  <c r="G582" i="1"/>
  <c r="H582" i="1"/>
  <c r="I582" i="1"/>
  <c r="J582" i="1"/>
  <c r="K582" i="1"/>
  <c r="L582" i="1"/>
  <c r="M582" i="1"/>
  <c r="N582" i="1"/>
  <c r="G583" i="1"/>
  <c r="H583" i="1"/>
  <c r="I583" i="1"/>
  <c r="J583" i="1"/>
  <c r="K583" i="1"/>
  <c r="L583" i="1"/>
  <c r="M583" i="1"/>
  <c r="N583" i="1"/>
  <c r="G584" i="1"/>
  <c r="H584" i="1"/>
  <c r="I584" i="1"/>
  <c r="J584" i="1"/>
  <c r="K584" i="1"/>
  <c r="L584" i="1"/>
  <c r="M584" i="1"/>
  <c r="N584" i="1"/>
  <c r="G585" i="1"/>
  <c r="H585" i="1"/>
  <c r="I585" i="1"/>
  <c r="J585" i="1"/>
  <c r="K585" i="1"/>
  <c r="L585" i="1"/>
  <c r="M585" i="1"/>
  <c r="N585" i="1"/>
  <c r="G586" i="1"/>
  <c r="H586" i="1"/>
  <c r="I586" i="1"/>
  <c r="J586" i="1"/>
  <c r="K586" i="1"/>
  <c r="L586" i="1"/>
  <c r="M586" i="1"/>
  <c r="N586" i="1"/>
  <c r="G587" i="1"/>
  <c r="H587" i="1"/>
  <c r="I587" i="1"/>
  <c r="J587" i="1"/>
  <c r="K587" i="1"/>
  <c r="L587" i="1"/>
  <c r="M587" i="1"/>
  <c r="N587" i="1"/>
  <c r="G588" i="1"/>
  <c r="H588" i="1"/>
  <c r="I588" i="1"/>
  <c r="J588" i="1"/>
  <c r="K588" i="1"/>
  <c r="L588" i="1"/>
  <c r="M588" i="1"/>
  <c r="N588" i="1"/>
  <c r="G589" i="1"/>
  <c r="H589" i="1"/>
  <c r="I589" i="1"/>
  <c r="J589" i="1"/>
  <c r="K589" i="1"/>
  <c r="L589" i="1"/>
  <c r="M589" i="1"/>
  <c r="N589" i="1"/>
  <c r="G590" i="1"/>
  <c r="H590" i="1"/>
  <c r="I590" i="1"/>
  <c r="J590" i="1"/>
  <c r="K590" i="1"/>
  <c r="L590" i="1"/>
  <c r="M590" i="1"/>
  <c r="N590" i="1"/>
  <c r="G591" i="1"/>
  <c r="H591" i="1"/>
  <c r="I591" i="1"/>
  <c r="J591" i="1"/>
  <c r="K591" i="1"/>
  <c r="L591" i="1"/>
  <c r="M591" i="1"/>
  <c r="N591" i="1"/>
  <c r="G592" i="1"/>
  <c r="H592" i="1"/>
  <c r="I592" i="1"/>
  <c r="J592" i="1"/>
  <c r="K592" i="1"/>
  <c r="L592" i="1"/>
  <c r="M592" i="1"/>
  <c r="N592" i="1"/>
  <c r="G593" i="1"/>
  <c r="H593" i="1"/>
  <c r="I593" i="1"/>
  <c r="J593" i="1"/>
  <c r="K593" i="1"/>
  <c r="L593" i="1"/>
  <c r="M593" i="1"/>
  <c r="N593" i="1"/>
  <c r="G594" i="1"/>
  <c r="H594" i="1"/>
  <c r="I594" i="1"/>
  <c r="J594" i="1"/>
  <c r="K594" i="1"/>
  <c r="L594" i="1"/>
  <c r="M594" i="1"/>
  <c r="N594" i="1"/>
  <c r="G595" i="1"/>
  <c r="H595" i="1"/>
  <c r="I595" i="1"/>
  <c r="J595" i="1"/>
  <c r="K595" i="1"/>
  <c r="L595" i="1"/>
  <c r="M595" i="1"/>
  <c r="N595" i="1"/>
  <c r="G596" i="1"/>
  <c r="H596" i="1"/>
  <c r="I596" i="1"/>
  <c r="J596" i="1"/>
  <c r="K596" i="1"/>
  <c r="L596" i="1"/>
  <c r="M596" i="1"/>
  <c r="N596" i="1"/>
  <c r="G597" i="1"/>
  <c r="H597" i="1"/>
  <c r="I597" i="1"/>
  <c r="J597" i="1"/>
  <c r="K597" i="1"/>
  <c r="L597" i="1"/>
  <c r="M597" i="1"/>
  <c r="N597" i="1"/>
  <c r="G598" i="1"/>
  <c r="H598" i="1"/>
  <c r="I598" i="1"/>
  <c r="J598" i="1"/>
  <c r="K598" i="1"/>
  <c r="L598" i="1"/>
  <c r="M598" i="1"/>
  <c r="N598" i="1"/>
  <c r="G599" i="1"/>
  <c r="H599" i="1"/>
  <c r="I599" i="1"/>
  <c r="J599" i="1"/>
  <c r="K599" i="1"/>
  <c r="L599" i="1"/>
  <c r="M599" i="1"/>
  <c r="N599" i="1"/>
  <c r="G600" i="1"/>
  <c r="H600" i="1"/>
  <c r="I600" i="1"/>
  <c r="J600" i="1"/>
  <c r="K600" i="1"/>
  <c r="L600" i="1"/>
  <c r="M600" i="1"/>
  <c r="N600" i="1"/>
  <c r="G601" i="1"/>
  <c r="H601" i="1"/>
  <c r="I601" i="1"/>
  <c r="J601" i="1"/>
  <c r="K601" i="1"/>
  <c r="L601" i="1"/>
  <c r="M601" i="1"/>
  <c r="N601" i="1"/>
  <c r="G602" i="1"/>
  <c r="H602" i="1"/>
  <c r="I602" i="1"/>
  <c r="J602" i="1"/>
  <c r="K602" i="1"/>
  <c r="L602" i="1"/>
  <c r="M602" i="1"/>
  <c r="N602" i="1"/>
  <c r="G603" i="1"/>
  <c r="H603" i="1"/>
  <c r="I603" i="1"/>
  <c r="J603" i="1"/>
  <c r="K603" i="1"/>
  <c r="L603" i="1"/>
  <c r="M603" i="1"/>
  <c r="N603" i="1"/>
  <c r="G604" i="1"/>
  <c r="H604" i="1"/>
  <c r="I604" i="1"/>
  <c r="J604" i="1"/>
  <c r="K604" i="1"/>
  <c r="L604" i="1"/>
  <c r="M604" i="1"/>
  <c r="N604" i="1"/>
  <c r="G605" i="1"/>
  <c r="H605" i="1"/>
  <c r="I605" i="1"/>
  <c r="J605" i="1"/>
  <c r="K605" i="1"/>
  <c r="L605" i="1"/>
  <c r="M605" i="1"/>
  <c r="N605" i="1"/>
  <c r="G606" i="1"/>
  <c r="H606" i="1"/>
  <c r="I606" i="1"/>
  <c r="J606" i="1"/>
  <c r="K606" i="1"/>
  <c r="L606" i="1"/>
  <c r="M606" i="1"/>
  <c r="N606" i="1"/>
  <c r="G607" i="1"/>
  <c r="H607" i="1"/>
  <c r="I607" i="1"/>
  <c r="J607" i="1"/>
  <c r="K607" i="1"/>
  <c r="L607" i="1"/>
  <c r="M607" i="1"/>
  <c r="N607" i="1"/>
  <c r="G608" i="1"/>
  <c r="H608" i="1"/>
  <c r="I608" i="1"/>
  <c r="J608" i="1"/>
  <c r="K608" i="1"/>
  <c r="L608" i="1"/>
  <c r="M608" i="1"/>
  <c r="N608" i="1"/>
  <c r="G609" i="1"/>
  <c r="H609" i="1"/>
  <c r="I609" i="1"/>
  <c r="J609" i="1"/>
  <c r="K609" i="1"/>
  <c r="L609" i="1"/>
  <c r="M609" i="1"/>
  <c r="N609" i="1"/>
  <c r="G610" i="1"/>
  <c r="H610" i="1"/>
  <c r="I610" i="1"/>
  <c r="J610" i="1"/>
  <c r="K610" i="1"/>
  <c r="L610" i="1"/>
  <c r="M610" i="1"/>
  <c r="N610" i="1"/>
  <c r="G611" i="1"/>
  <c r="H611" i="1"/>
  <c r="I611" i="1"/>
  <c r="J611" i="1"/>
  <c r="K611" i="1"/>
  <c r="L611" i="1"/>
  <c r="M611" i="1"/>
  <c r="N611" i="1"/>
  <c r="G612" i="1"/>
  <c r="H612" i="1"/>
  <c r="I612" i="1"/>
  <c r="J612" i="1"/>
  <c r="K612" i="1"/>
  <c r="L612" i="1"/>
  <c r="M612" i="1"/>
  <c r="N612" i="1"/>
  <c r="G613" i="1"/>
  <c r="H613" i="1"/>
  <c r="I613" i="1"/>
  <c r="J613" i="1"/>
  <c r="K613" i="1"/>
  <c r="L613" i="1"/>
  <c r="M613" i="1"/>
  <c r="N613" i="1"/>
  <c r="G614" i="1"/>
  <c r="H614" i="1"/>
  <c r="I614" i="1"/>
  <c r="J614" i="1"/>
  <c r="K614" i="1"/>
  <c r="L614" i="1"/>
  <c r="M614" i="1"/>
  <c r="N614" i="1"/>
  <c r="G615" i="1"/>
  <c r="H615" i="1"/>
  <c r="I615" i="1"/>
  <c r="J615" i="1"/>
  <c r="K615" i="1"/>
  <c r="L615" i="1"/>
  <c r="M615" i="1"/>
  <c r="N615" i="1"/>
  <c r="G616" i="1"/>
  <c r="H616" i="1"/>
  <c r="I616" i="1"/>
  <c r="J616" i="1"/>
  <c r="K616" i="1"/>
  <c r="L616" i="1"/>
  <c r="M616" i="1"/>
  <c r="N616" i="1"/>
  <c r="G617" i="1"/>
  <c r="H617" i="1"/>
  <c r="I617" i="1"/>
  <c r="J617" i="1"/>
  <c r="K617" i="1"/>
  <c r="L617" i="1"/>
  <c r="M617" i="1"/>
  <c r="N617" i="1"/>
  <c r="G618" i="1"/>
  <c r="H618" i="1"/>
  <c r="I618" i="1"/>
  <c r="J618" i="1"/>
  <c r="K618" i="1"/>
  <c r="L618" i="1"/>
  <c r="M618" i="1"/>
  <c r="N618" i="1"/>
  <c r="G619" i="1"/>
  <c r="H619" i="1"/>
  <c r="I619" i="1"/>
  <c r="J619" i="1"/>
  <c r="K619" i="1"/>
  <c r="L619" i="1"/>
  <c r="M619" i="1"/>
  <c r="N619" i="1"/>
  <c r="G620" i="1"/>
  <c r="H620" i="1"/>
  <c r="I620" i="1"/>
  <c r="J620" i="1"/>
  <c r="K620" i="1"/>
  <c r="L620" i="1"/>
  <c r="M620" i="1"/>
  <c r="N620" i="1"/>
  <c r="G621" i="1"/>
  <c r="H621" i="1"/>
  <c r="I621" i="1"/>
  <c r="J621" i="1"/>
  <c r="K621" i="1"/>
  <c r="L621" i="1"/>
  <c r="M621" i="1"/>
  <c r="N621" i="1"/>
  <c r="N2" i="1"/>
  <c r="M2" i="1"/>
  <c r="L2" i="1"/>
  <c r="K2" i="1"/>
  <c r="J2" i="1"/>
  <c r="I2" i="1"/>
  <c r="H2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203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2" i="1"/>
  <c r="O8" i="1" l="1"/>
  <c r="O18" i="1"/>
  <c r="O28" i="1"/>
  <c r="O31" i="1"/>
  <c r="O39" i="1"/>
  <c r="O52" i="1"/>
  <c r="O53" i="1"/>
  <c r="O54" i="1"/>
  <c r="O55" i="1"/>
  <c r="O69" i="1"/>
  <c r="O70" i="1"/>
  <c r="O77" i="1"/>
  <c r="O78" i="1"/>
  <c r="O81" i="1"/>
  <c r="O82" i="1"/>
  <c r="O86" i="1"/>
  <c r="O105" i="1"/>
  <c r="O106" i="1"/>
  <c r="O112" i="1"/>
  <c r="O113" i="1"/>
  <c r="O114" i="1"/>
  <c r="O115" i="1"/>
  <c r="O116" i="1"/>
  <c r="O122" i="1"/>
  <c r="O123" i="1"/>
  <c r="O125" i="1"/>
  <c r="O127" i="1"/>
  <c r="O131" i="1"/>
  <c r="O132" i="1"/>
  <c r="O147" i="1"/>
  <c r="O150" i="1"/>
  <c r="O157" i="1"/>
  <c r="O170" i="1"/>
  <c r="O176" i="1"/>
  <c r="O177" i="1"/>
  <c r="O183" i="1"/>
  <c r="O185" i="1"/>
  <c r="O188" i="1"/>
  <c r="O198" i="1"/>
  <c r="O205" i="1"/>
  <c r="O208" i="1"/>
  <c r="O210" i="1"/>
  <c r="O212" i="1"/>
  <c r="O213" i="1"/>
  <c r="O214" i="1"/>
  <c r="O216" i="1"/>
  <c r="O220" i="1"/>
  <c r="O221" i="1"/>
  <c r="O225" i="1"/>
  <c r="O228" i="1"/>
  <c r="O231" i="1"/>
  <c r="O232" i="1"/>
  <c r="O233" i="1"/>
  <c r="O236" i="1"/>
  <c r="O237" i="1"/>
  <c r="O238" i="1"/>
  <c r="O243" i="1"/>
  <c r="O248" i="1"/>
  <c r="O255" i="1"/>
  <c r="O257" i="1"/>
  <c r="O262" i="1"/>
  <c r="O263" i="1"/>
  <c r="O269" i="1"/>
  <c r="O276" i="1"/>
  <c r="O284" i="1"/>
  <c r="O286" i="1"/>
  <c r="O287" i="1"/>
  <c r="O288" i="1"/>
  <c r="O289" i="1"/>
  <c r="O290" i="1"/>
  <c r="O291" i="1"/>
  <c r="O292" i="1"/>
  <c r="O293" i="1"/>
  <c r="O295" i="1"/>
  <c r="O297" i="1"/>
  <c r="O301" i="1"/>
  <c r="O308" i="1"/>
  <c r="O310" i="1"/>
  <c r="O311" i="1"/>
  <c r="O315" i="1"/>
  <c r="O329" i="1"/>
  <c r="O335" i="1"/>
  <c r="O336" i="1"/>
  <c r="O340" i="1"/>
  <c r="O342" i="1"/>
  <c r="O348" i="1"/>
  <c r="O354" i="1"/>
  <c r="O366" i="1"/>
  <c r="O375" i="1"/>
  <c r="O381" i="1"/>
  <c r="O384" i="1"/>
  <c r="O386" i="1"/>
  <c r="O388" i="1"/>
  <c r="O390" i="1"/>
  <c r="O394" i="1"/>
  <c r="O395" i="1"/>
  <c r="O401" i="1"/>
  <c r="O409" i="1"/>
  <c r="O410" i="1"/>
  <c r="O416" i="1"/>
  <c r="O419" i="1"/>
  <c r="O428" i="1"/>
  <c r="O430" i="1"/>
  <c r="O431" i="1"/>
  <c r="O434" i="1"/>
  <c r="O437" i="1"/>
  <c r="O439" i="1"/>
  <c r="O444" i="1"/>
  <c r="O446" i="1"/>
  <c r="O453" i="1"/>
  <c r="O456" i="1"/>
  <c r="O461" i="1"/>
  <c r="O466" i="1"/>
  <c r="O467" i="1"/>
  <c r="O471" i="1"/>
  <c r="O477" i="1"/>
  <c r="O478" i="1"/>
  <c r="O481" i="1"/>
  <c r="O498" i="1"/>
  <c r="O505" i="1"/>
  <c r="O506" i="1"/>
  <c r="O509" i="1"/>
  <c r="O510" i="1"/>
  <c r="O516" i="1"/>
  <c r="O520" i="1"/>
  <c r="O525" i="1"/>
  <c r="O527" i="1"/>
  <c r="O529" i="1"/>
  <c r="O536" i="1"/>
  <c r="O537" i="1"/>
  <c r="O538" i="1"/>
  <c r="O540" i="1"/>
  <c r="O544" i="1"/>
  <c r="O546" i="1"/>
  <c r="O547" i="1"/>
  <c r="O549" i="1"/>
  <c r="O551" i="1"/>
  <c r="O558" i="1"/>
  <c r="O562" i="1"/>
  <c r="Q581" i="1"/>
  <c r="Q614" i="1"/>
  <c r="O3" i="1"/>
  <c r="E622" i="1"/>
  <c r="F622" i="1"/>
  <c r="G622" i="1"/>
  <c r="H622" i="1"/>
  <c r="I622" i="1"/>
  <c r="J622" i="1"/>
  <c r="K622" i="1"/>
  <c r="L622" i="1"/>
  <c r="M622" i="1"/>
  <c r="N622" i="1"/>
  <c r="Q86" i="1" l="1"/>
  <c r="Q53" i="1"/>
  <c r="Q213" i="1"/>
  <c r="Q342" i="1"/>
  <c r="Q150" i="1"/>
  <c r="Q428" i="1"/>
  <c r="Q509" i="1"/>
  <c r="Q354" i="1"/>
  <c r="Q461" i="1"/>
  <c r="Q416" i="1"/>
  <c r="Q394" i="1"/>
  <c r="Q430" i="1"/>
  <c r="Q525" i="1"/>
  <c r="Q336" i="1"/>
  <c r="Q106" i="1"/>
  <c r="Q549" i="1"/>
  <c r="Q262" i="1"/>
  <c r="Q236" i="1"/>
  <c r="Q122" i="1"/>
  <c r="Q386" i="1"/>
  <c r="Q505" i="1"/>
  <c r="Q290" i="1"/>
  <c r="Q287" i="1"/>
  <c r="Q286" i="1"/>
  <c r="Q114" i="1"/>
  <c r="Q82" i="1"/>
  <c r="Q176" i="1"/>
  <c r="Q123" i="1"/>
  <c r="Q18" i="1"/>
  <c r="Q562" i="1"/>
  <c r="Q546" i="1"/>
  <c r="Q538" i="1"/>
  <c r="Q602" i="1"/>
  <c r="Q506" i="1"/>
  <c r="Q498" i="1"/>
  <c r="Q439" i="1"/>
  <c r="Q409" i="1"/>
  <c r="Q401" i="1"/>
  <c r="Q384" i="1"/>
  <c r="Q375" i="1"/>
  <c r="Q315" i="1"/>
  <c r="Q308" i="1"/>
  <c r="Q292" i="1"/>
  <c r="Q243" i="1"/>
  <c r="Q231" i="1"/>
  <c r="Q214" i="1"/>
  <c r="Q467" i="1"/>
  <c r="Q574" i="1"/>
  <c r="Q510" i="1"/>
  <c r="Q478" i="1"/>
  <c r="Q471" i="1"/>
  <c r="Q446" i="1"/>
  <c r="Q348" i="1"/>
  <c r="Q335" i="1"/>
  <c r="Q295" i="1"/>
  <c r="Q288" i="1"/>
  <c r="Q263" i="1"/>
  <c r="Q255" i="1"/>
  <c r="Q248" i="1"/>
  <c r="Q228" i="1"/>
  <c r="Q220" i="1"/>
  <c r="Q210" i="1"/>
  <c r="Q188" i="1"/>
  <c r="Q112" i="1"/>
  <c r="Q55" i="1"/>
  <c r="Q54" i="1"/>
  <c r="Q610" i="1"/>
  <c r="Q606" i="1"/>
  <c r="Q617" i="1"/>
  <c r="Q613" i="1"/>
  <c r="Q568" i="1"/>
  <c r="Q540" i="1"/>
  <c r="Q536" i="1"/>
  <c r="Q520" i="1"/>
  <c r="Q456" i="1"/>
  <c r="Q381" i="1"/>
  <c r="Q329" i="1"/>
  <c r="Q301" i="1"/>
  <c r="Q293" i="1"/>
  <c r="Q289" i="1"/>
  <c r="Q257" i="1"/>
  <c r="Q233" i="1"/>
  <c r="Q225" i="1"/>
  <c r="Q221" i="1"/>
  <c r="Q216" i="1"/>
  <c r="Q185" i="1"/>
  <c r="Q177" i="1"/>
  <c r="Q113" i="1"/>
  <c r="Q105" i="1"/>
  <c r="Q81" i="1"/>
  <c r="Q77" i="1"/>
  <c r="Q69" i="1"/>
  <c r="Q52" i="1"/>
  <c r="Q3" i="1"/>
  <c r="Q291" i="1" l="1"/>
  <c r="Q527" i="1"/>
  <c r="Q390" i="1"/>
  <c r="Q537" i="1"/>
  <c r="Q170" i="1"/>
  <c r="Q481" i="1"/>
  <c r="Q78" i="1"/>
  <c r="Q205" i="1"/>
  <c r="Q132" i="1"/>
  <c r="Q466" i="1"/>
  <c r="Q183" i="1"/>
  <c r="Q366" i="1" l="1"/>
  <c r="Q70" i="1"/>
  <c r="Q444" i="1"/>
  <c r="Q269" i="1"/>
  <c r="Q198" i="1"/>
  <c r="Q39" i="1"/>
  <c r="Q477" i="1"/>
  <c r="Q340" i="1"/>
  <c r="Q516" i="1"/>
  <c r="Q311" i="1"/>
  <c r="Q125" i="1"/>
  <c r="Q395" i="1"/>
  <c r="Q607" i="1"/>
  <c r="Q388" i="1"/>
  <c r="Q547" i="1"/>
  <c r="Q276" i="1"/>
  <c r="Q419" i="1"/>
  <c r="Q551" i="1"/>
  <c r="Q157" i="1"/>
  <c r="Q544" i="1"/>
  <c r="Q590" i="1"/>
  <c r="Q284" i="1"/>
  <c r="Q127" i="1"/>
  <c r="Q147" i="1"/>
  <c r="Q208" i="1"/>
  <c r="Q115" i="1"/>
  <c r="Q410" i="1"/>
  <c r="Q529" i="1"/>
  <c r="Q116" i="1"/>
  <c r="Q31" i="1"/>
  <c r="Q558" i="1"/>
  <c r="Q569" i="1"/>
  <c r="Q297" i="1"/>
  <c r="Q237" i="1"/>
  <c r="Q582" i="1"/>
  <c r="Q28" i="1"/>
  <c r="Q437" i="1"/>
  <c r="Q431" i="1"/>
  <c r="Q212" i="1"/>
  <c r="Q310" i="1"/>
  <c r="Q612" i="1" l="1"/>
  <c r="Q434" i="1"/>
  <c r="Q8" i="1"/>
  <c r="Q232" i="1"/>
  <c r="Q131" i="1"/>
  <c r="Q453" i="1"/>
  <c r="Q238" i="1"/>
  <c r="P622" i="1" l="1"/>
  <c r="O47" i="1" l="1"/>
  <c r="Q47" i="1" s="1"/>
  <c r="O165" i="1" l="1"/>
  <c r="Q165" i="1" s="1"/>
  <c r="O174" i="1" l="1"/>
  <c r="Q174" i="1" s="1"/>
  <c r="O180" i="1"/>
  <c r="Q180" i="1" s="1"/>
  <c r="O460" i="1"/>
  <c r="Q460" i="1" s="1"/>
  <c r="O144" i="1"/>
  <c r="Q144" i="1" s="1"/>
  <c r="O179" i="1"/>
  <c r="Q179" i="1" s="1"/>
  <c r="O260" i="1"/>
  <c r="Q260" i="1" s="1"/>
  <c r="O436" i="1"/>
  <c r="Q436" i="1" s="1"/>
  <c r="O4" i="1"/>
  <c r="Q4" i="1" s="1"/>
  <c r="O560" i="1"/>
  <c r="Q560" i="1" s="1"/>
  <c r="O415" i="1"/>
  <c r="Q415" i="1" s="1"/>
  <c r="O420" i="1"/>
  <c r="Q420" i="1" s="1"/>
  <c r="O422" i="1"/>
  <c r="Q422" i="1" s="1"/>
  <c r="O37" i="1"/>
  <c r="Q37" i="1" s="1"/>
  <c r="O68" i="1"/>
  <c r="Q68" i="1" s="1"/>
  <c r="O522" i="1"/>
  <c r="Q522" i="1" s="1"/>
  <c r="O611" i="1"/>
  <c r="Q611" i="1" s="1"/>
  <c r="O621" i="1"/>
  <c r="Q621" i="1" s="1"/>
  <c r="O152" i="1"/>
  <c r="Q152" i="1" s="1"/>
  <c r="O577" i="1"/>
  <c r="Q577" i="1" s="1"/>
  <c r="O145" i="1"/>
  <c r="Q145" i="1" s="1"/>
  <c r="O485" i="1"/>
  <c r="Q485" i="1" s="1"/>
  <c r="O423" i="1"/>
  <c r="Q423" i="1" s="1"/>
  <c r="O425" i="1"/>
  <c r="Q425" i="1" s="1"/>
  <c r="O396" i="1"/>
  <c r="Q396" i="1" s="1"/>
  <c r="O620" i="1"/>
  <c r="Q620" i="1" s="1"/>
  <c r="O196" i="1" l="1"/>
  <c r="Q196" i="1" s="1"/>
  <c r="O184" i="1"/>
  <c r="Q184" i="1" s="1"/>
  <c r="O380" i="1"/>
  <c r="Q380" i="1" s="1"/>
  <c r="O531" i="1"/>
  <c r="Q531" i="1" s="1"/>
  <c r="O29" i="1"/>
  <c r="Q29" i="1" s="1"/>
  <c r="O151" i="1"/>
  <c r="Q151" i="1" s="1"/>
  <c r="O120" i="1"/>
  <c r="Q120" i="1" s="1"/>
  <c r="O426" i="1"/>
  <c r="Q426" i="1" s="1"/>
  <c r="O476" i="1"/>
  <c r="Q476" i="1" s="1"/>
  <c r="O141" i="1"/>
  <c r="Q141" i="1" s="1"/>
  <c r="O411" i="1"/>
  <c r="Q411" i="1" s="1"/>
  <c r="O405" i="1"/>
  <c r="Q405" i="1" s="1"/>
  <c r="O588" i="1"/>
  <c r="Q588" i="1" s="1"/>
  <c r="O570" i="1"/>
  <c r="Q570" i="1" s="1"/>
  <c r="O202" i="1"/>
  <c r="Q202" i="1" s="1"/>
  <c r="O90" i="1"/>
  <c r="Q90" i="1" s="1"/>
  <c r="O191" i="1"/>
  <c r="Q191" i="1" s="1"/>
  <c r="O535" i="1"/>
  <c r="Q535" i="1" s="1"/>
  <c r="O524" i="1"/>
  <c r="Q524" i="1" s="1"/>
  <c r="O153" i="1"/>
  <c r="Q153" i="1" s="1"/>
  <c r="O128" i="1"/>
  <c r="Q128" i="1" s="1"/>
  <c r="O492" i="1"/>
  <c r="Q492" i="1" s="1"/>
  <c r="O483" i="1"/>
  <c r="Q483" i="1" s="1"/>
  <c r="O111" i="1"/>
  <c r="Q111" i="1" s="1"/>
  <c r="O85" i="1"/>
  <c r="Q85" i="1" s="1"/>
  <c r="O139" i="1"/>
  <c r="Q139" i="1" s="1"/>
  <c r="O369" i="1"/>
  <c r="Q369" i="1" s="1"/>
  <c r="O465" i="1"/>
  <c r="Q465" i="1" s="1"/>
  <c r="O561" i="1"/>
  <c r="Q561" i="1" s="1"/>
  <c r="O360" i="1"/>
  <c r="Q360" i="1" s="1"/>
  <c r="O235" i="1"/>
  <c r="Q235" i="1" s="1"/>
  <c r="O135" i="1"/>
  <c r="Q135" i="1" s="1"/>
  <c r="O181" i="1"/>
  <c r="Q181" i="1" s="1"/>
  <c r="O440" i="1"/>
  <c r="Q440" i="1" s="1"/>
  <c r="O40" i="1"/>
  <c r="Q40" i="1" s="1"/>
  <c r="O89" i="1"/>
  <c r="Q89" i="1" s="1"/>
  <c r="O148" i="1"/>
  <c r="Q148" i="1" s="1"/>
  <c r="O497" i="1"/>
  <c r="Q497" i="1" s="1"/>
  <c r="O488" i="1"/>
  <c r="Q488" i="1" s="1"/>
  <c r="O162" i="1"/>
  <c r="Q162" i="1" s="1"/>
  <c r="O17" i="1"/>
  <c r="Q17" i="1" s="1"/>
  <c r="O84" i="1"/>
  <c r="Q84" i="1" s="1"/>
  <c r="O373" i="1"/>
  <c r="Q373" i="1" s="1"/>
  <c r="O580" i="1"/>
  <c r="Q580" i="1" s="1"/>
  <c r="O462" i="1"/>
  <c r="Q462" i="1" s="1"/>
  <c r="O555" i="1"/>
  <c r="Q555" i="1" s="1"/>
  <c r="O242" i="1"/>
  <c r="Q242" i="1" s="1"/>
  <c r="O193" i="1"/>
  <c r="Q193" i="1" s="1"/>
  <c r="O175" i="1"/>
  <c r="Q175" i="1" s="1"/>
  <c r="O161" i="1"/>
  <c r="Q161" i="1" s="1"/>
  <c r="O33" i="1"/>
  <c r="Q33" i="1" s="1"/>
  <c r="O25" i="1"/>
  <c r="Q25" i="1" s="1"/>
  <c r="O501" i="1"/>
  <c r="Q501" i="1" s="1"/>
  <c r="O417" i="1"/>
  <c r="Q417" i="1" s="1"/>
  <c r="O472" i="1"/>
  <c r="Q472" i="1" s="1"/>
  <c r="O376" i="1"/>
  <c r="Q376" i="1" s="1"/>
  <c r="O102" i="1"/>
  <c r="Q102" i="1" s="1"/>
  <c r="O400" i="1"/>
  <c r="Q400" i="1" s="1"/>
  <c r="O575" i="1"/>
  <c r="Q575" i="1" s="1"/>
  <c r="O13" i="1"/>
  <c r="Q13" i="1" s="1"/>
  <c r="O447" i="1"/>
  <c r="Q447" i="1" s="1"/>
  <c r="O566" i="1"/>
  <c r="Q566" i="1" s="1"/>
  <c r="O11" i="1" l="1"/>
  <c r="Q11" i="1" s="1"/>
  <c r="O572" i="1"/>
  <c r="Q572" i="1" s="1"/>
  <c r="O407" i="1"/>
  <c r="Q407" i="1" s="1"/>
  <c r="O109" i="1"/>
  <c r="Q109" i="1" s="1"/>
  <c r="O429" i="1"/>
  <c r="Q429" i="1" s="1"/>
  <c r="O433" i="1"/>
  <c r="Q433" i="1" s="1"/>
  <c r="O42" i="1"/>
  <c r="Q42" i="1" s="1"/>
  <c r="O189" i="1"/>
  <c r="Q189" i="1" s="1"/>
  <c r="O199" i="1"/>
  <c r="Q199" i="1" s="1"/>
  <c r="O267" i="1"/>
  <c r="Q267" i="1" s="1"/>
  <c r="O556" i="1"/>
  <c r="Q556" i="1" s="1"/>
  <c r="O169" i="1"/>
  <c r="Q169" i="1" s="1"/>
  <c r="O15" i="1"/>
  <c r="Q15" i="1" s="1"/>
  <c r="O21" i="1"/>
  <c r="Q21" i="1" s="1"/>
  <c r="O480" i="1"/>
  <c r="Q480" i="1" s="1"/>
  <c r="O22" i="1"/>
  <c r="Q22" i="1" s="1"/>
  <c r="O30" i="1"/>
  <c r="Q30" i="1" s="1"/>
  <c r="O379" i="1"/>
  <c r="Q379" i="1" s="1"/>
  <c r="O190" i="1"/>
  <c r="O261" i="1"/>
  <c r="Q261" i="1" s="1"/>
  <c r="O206" i="1"/>
  <c r="Q206" i="1" s="1"/>
  <c r="O543" i="1"/>
  <c r="Q543" i="1" s="1"/>
  <c r="O313" i="1"/>
  <c r="Q313" i="1" s="1"/>
  <c r="O283" i="1"/>
  <c r="Q283" i="1" s="1"/>
  <c r="O304" i="1"/>
  <c r="Q304" i="1" s="1"/>
  <c r="O594" i="1"/>
  <c r="Q594" i="1" s="1"/>
  <c r="O341" i="1"/>
  <c r="Q341" i="1" s="1"/>
  <c r="O9" i="1"/>
  <c r="Q9" i="1" s="1"/>
  <c r="O279" i="1"/>
  <c r="Q279" i="1" s="1"/>
  <c r="O99" i="1"/>
  <c r="Q99" i="1" s="1"/>
  <c r="O364" i="1"/>
  <c r="Q364" i="1" s="1"/>
  <c r="O226" i="1"/>
  <c r="Q226" i="1" s="1"/>
  <c r="O382" i="1"/>
  <c r="Q382" i="1" s="1"/>
  <c r="O201" i="1"/>
  <c r="Q201" i="1" s="1"/>
  <c r="O565" i="1"/>
  <c r="Q565" i="1" s="1"/>
  <c r="O589" i="1"/>
  <c r="Q589" i="1" s="1"/>
  <c r="O406" i="1"/>
  <c r="Q406" i="1" s="1"/>
  <c r="O108" i="1"/>
  <c r="Q108" i="1" s="1"/>
  <c r="O482" i="1"/>
  <c r="Q482" i="1" s="1"/>
  <c r="O121" i="1"/>
  <c r="Q121" i="1" s="1"/>
  <c r="O38" i="1"/>
  <c r="Q38" i="1" s="1"/>
  <c r="O182" i="1"/>
  <c r="Q182" i="1" s="1"/>
  <c r="O197" i="1"/>
  <c r="Q197" i="1" s="1"/>
  <c r="O266" i="1"/>
  <c r="Q266" i="1" s="1"/>
  <c r="O445" i="1"/>
  <c r="Q445" i="1" s="1"/>
  <c r="O48" i="1"/>
  <c r="Q48" i="1" s="1"/>
  <c r="O399" i="1"/>
  <c r="Q399" i="1" s="1"/>
  <c r="O71" i="1"/>
  <c r="Q71" i="1" s="1"/>
  <c r="O319" i="1"/>
  <c r="Q319" i="1" s="1"/>
  <c r="O592" i="1"/>
  <c r="Q592" i="1" s="1"/>
  <c r="O327" i="1"/>
  <c r="Q327" i="1" s="1"/>
  <c r="O353" i="1"/>
  <c r="Q353" i="1" s="1"/>
  <c r="O320" i="1"/>
  <c r="Q320" i="1" s="1"/>
  <c r="O593" i="1"/>
  <c r="Q593" i="1" s="1"/>
  <c r="O326" i="1"/>
  <c r="Q326" i="1" s="1"/>
  <c r="O362" i="1"/>
  <c r="Q362" i="1" s="1"/>
  <c r="O564" i="1"/>
  <c r="Q564" i="1" s="1"/>
  <c r="O586" i="1"/>
  <c r="Q586" i="1" s="1"/>
  <c r="O403" i="1"/>
  <c r="Q403" i="1" s="1"/>
  <c r="O142" i="1"/>
  <c r="Q142" i="1" s="1"/>
  <c r="O474" i="1"/>
  <c r="Q474" i="1" s="1"/>
  <c r="O503" i="1"/>
  <c r="Q503" i="1" s="1"/>
  <c r="O27" i="1"/>
  <c r="Q27" i="1" s="1"/>
  <c r="O508" i="1"/>
  <c r="Q508" i="1" s="1"/>
  <c r="O194" i="1"/>
  <c r="Q194" i="1" s="1"/>
  <c r="O245" i="1"/>
  <c r="Q245" i="1" s="1"/>
  <c r="O441" i="1"/>
  <c r="Q441" i="1" s="1"/>
  <c r="O203" i="1"/>
  <c r="Q203" i="1" s="1"/>
  <c r="O468" i="1"/>
  <c r="Q468" i="1" s="1"/>
  <c r="O404" i="1"/>
  <c r="Q404" i="1" s="1"/>
  <c r="O143" i="1"/>
  <c r="Q143" i="1" s="1"/>
  <c r="O475" i="1"/>
  <c r="Q475" i="1" s="1"/>
  <c r="O504" i="1"/>
  <c r="Q504" i="1" s="1"/>
  <c r="O26" i="1"/>
  <c r="Q26" i="1" s="1"/>
  <c r="O507" i="1"/>
  <c r="Q507" i="1" s="1"/>
  <c r="O173" i="1"/>
  <c r="Q173" i="1" s="1"/>
  <c r="O234" i="1"/>
  <c r="Q234" i="1" s="1"/>
  <c r="O473" i="1"/>
  <c r="Q473" i="1" s="1"/>
  <c r="O418" i="1"/>
  <c r="Q418" i="1" s="1"/>
  <c r="O24" i="1"/>
  <c r="Q24" i="1" s="1"/>
  <c r="O160" i="1"/>
  <c r="Q160" i="1" s="1"/>
  <c r="O192" i="1"/>
  <c r="Q192" i="1" s="1"/>
  <c r="O253" i="1"/>
  <c r="Q253" i="1" s="1"/>
  <c r="O450" i="1"/>
  <c r="Q450" i="1" s="1"/>
  <c r="O67" i="1"/>
  <c r="Q67" i="1" s="1"/>
  <c r="O64" i="1"/>
  <c r="Q64" i="1" s="1"/>
  <c r="O518" i="1"/>
  <c r="Q518" i="1" s="1"/>
  <c r="O323" i="1"/>
  <c r="Q323" i="1" s="1"/>
  <c r="O227" i="1"/>
  <c r="Q227" i="1" s="1"/>
  <c r="O7" i="1"/>
  <c r="Q7" i="1" s="1"/>
  <c r="O512" i="1"/>
  <c r="Q512" i="1" s="1"/>
  <c r="O51" i="1"/>
  <c r="Q51" i="1" s="1"/>
  <c r="O296" i="1"/>
  <c r="Q296" i="1" s="1"/>
  <c r="O63" i="1"/>
  <c r="Q63" i="1" s="1"/>
  <c r="O224" i="1"/>
  <c r="Q224" i="1" s="1"/>
  <c r="O557" i="1"/>
  <c r="Q557" i="1" s="1"/>
  <c r="O463" i="1"/>
  <c r="Q463" i="1" s="1"/>
  <c r="O584" i="1"/>
  <c r="Q584" i="1" s="1"/>
  <c r="O14" i="1"/>
  <c r="Q14" i="1" s="1"/>
  <c r="O20" i="1"/>
  <c r="Q20" i="1" s="1"/>
  <c r="O164" i="1"/>
  <c r="Q164" i="1" s="1"/>
  <c r="O490" i="1"/>
  <c r="Q490" i="1" s="1"/>
  <c r="O500" i="1"/>
  <c r="Q500" i="1" s="1"/>
  <c r="O23" i="1"/>
  <c r="Q23" i="1" s="1"/>
  <c r="O34" i="1"/>
  <c r="Q34" i="1" s="1"/>
  <c r="O159" i="1"/>
  <c r="Q159" i="1" s="1"/>
  <c r="O172" i="1"/>
  <c r="Q172" i="1" s="1"/>
  <c r="O137" i="1"/>
  <c r="Q137" i="1" s="1"/>
  <c r="O240" i="1"/>
  <c r="Q240" i="1" s="1"/>
  <c r="O259" i="1"/>
  <c r="Q259" i="1" s="1"/>
  <c r="O43" i="1"/>
  <c r="Q43" i="1" s="1"/>
  <c r="O209" i="1"/>
  <c r="Q209" i="1" s="1"/>
  <c r="O567" i="1"/>
  <c r="Q567" i="1" s="1"/>
  <c r="O571" i="1"/>
  <c r="Q571" i="1" s="1"/>
  <c r="O368" i="1"/>
  <c r="Q368" i="1" s="1"/>
  <c r="O138" i="1"/>
  <c r="Q138" i="1" s="1"/>
  <c r="O414" i="1"/>
  <c r="Q414" i="1" s="1"/>
  <c r="O110" i="1"/>
  <c r="Q110" i="1" s="1"/>
  <c r="O491" i="1"/>
  <c r="Q491" i="1" s="1"/>
  <c r="O126" i="1"/>
  <c r="Q126" i="1" s="1"/>
  <c r="O432" i="1"/>
  <c r="Q432" i="1" s="1"/>
  <c r="O41" i="1"/>
  <c r="Q41" i="1" s="1"/>
  <c r="O438" i="1"/>
  <c r="Q438" i="1" s="1"/>
  <c r="O542" i="1"/>
  <c r="Q542" i="1" s="1"/>
  <c r="O200" i="1"/>
  <c r="Q200" i="1" s="1"/>
  <c r="O251" i="1"/>
  <c r="Q251" i="1" s="1"/>
  <c r="O268" i="1"/>
  <c r="Q268" i="1" s="1"/>
  <c r="O448" i="1"/>
  <c r="Q448" i="1" s="1"/>
  <c r="O217" i="1"/>
  <c r="Q217" i="1" s="1"/>
  <c r="O65" i="1"/>
  <c r="Q65" i="1" s="1"/>
  <c r="O76" i="1"/>
  <c r="Q76" i="1" s="1"/>
  <c r="O303" i="1"/>
  <c r="Q303" i="1" s="1"/>
  <c r="O59" i="1"/>
  <c r="Q59" i="1" s="1"/>
  <c r="O545" i="1"/>
  <c r="Q545" i="1" s="1"/>
  <c r="O391" i="1"/>
  <c r="Q391" i="1" s="1"/>
  <c r="O312" i="1"/>
  <c r="Q312" i="1" s="1"/>
  <c r="O282" i="1"/>
  <c r="Q282" i="1" s="1"/>
  <c r="O601" i="1"/>
  <c r="Q601" i="1" s="1"/>
  <c r="O100" i="1"/>
  <c r="Q100" i="1" s="1"/>
  <c r="O351" i="1"/>
  <c r="Q351" i="1" s="1"/>
  <c r="O609" i="1"/>
  <c r="Q609" i="1" s="1"/>
  <c r="O318" i="1"/>
  <c r="Q318" i="1" s="1"/>
  <c r="O591" i="1"/>
  <c r="Q591" i="1" s="1"/>
  <c r="O455" i="1"/>
  <c r="Q455" i="1" s="1"/>
  <c r="O328" i="1"/>
  <c r="Q328" i="1" s="1"/>
  <c r="O347" i="1"/>
  <c r="Q347" i="1" s="1"/>
  <c r="O5" i="1"/>
  <c r="Q5" i="1" s="1"/>
  <c r="O252" i="1"/>
  <c r="Q252" i="1" s="1"/>
  <c r="O270" i="1"/>
  <c r="Q270" i="1" s="1"/>
  <c r="O511" i="1"/>
  <c r="Q511" i="1" s="1"/>
  <c r="O554" i="1"/>
  <c r="Q554" i="1" s="1"/>
  <c r="O168" i="1"/>
  <c r="Q168" i="1" s="1"/>
  <c r="O579" i="1"/>
  <c r="Q579" i="1" s="1"/>
  <c r="O374" i="1"/>
  <c r="Q374" i="1" s="1"/>
  <c r="O80" i="1"/>
  <c r="Q80" i="1" s="1"/>
  <c r="O19" i="1"/>
  <c r="Q19" i="1" s="1"/>
  <c r="O163" i="1"/>
  <c r="Q163" i="1" s="1"/>
  <c r="O489" i="1"/>
  <c r="Q489" i="1" s="1"/>
  <c r="O493" i="1"/>
  <c r="Q493" i="1" s="1"/>
  <c r="O149" i="1"/>
  <c r="Q149" i="1" s="1"/>
  <c r="O156" i="1"/>
  <c r="Q156" i="1" s="1"/>
  <c r="O530" i="1"/>
  <c r="Q530" i="1" s="1"/>
  <c r="O171" i="1"/>
  <c r="Q171" i="1" s="1"/>
  <c r="O134" i="1"/>
  <c r="Q134" i="1" s="1"/>
  <c r="O239" i="1"/>
  <c r="Q239" i="1" s="1"/>
  <c r="O258" i="1"/>
  <c r="Q258" i="1" s="1"/>
  <c r="O275" i="1"/>
  <c r="Q275" i="1" s="1"/>
  <c r="O514" i="1"/>
  <c r="Q514" i="1" s="1"/>
  <c r="O56" i="1"/>
  <c r="Q56" i="1" s="1"/>
  <c r="O96" i="1"/>
  <c r="Q96" i="1" s="1"/>
  <c r="O299" i="1"/>
  <c r="Q299" i="1" s="1"/>
  <c r="O309" i="1"/>
  <c r="Q309" i="1" s="1"/>
  <c r="O93" i="1"/>
  <c r="Q93" i="1" s="1"/>
  <c r="O294" i="1"/>
  <c r="Q294" i="1" s="1"/>
  <c r="O306" i="1"/>
  <c r="Q306" i="1" s="1"/>
  <c r="O280" i="1"/>
  <c r="Q280" i="1" s="1"/>
  <c r="O599" i="1"/>
  <c r="Q599" i="1" s="1"/>
  <c r="O98" i="1"/>
  <c r="Q98" i="1" s="1"/>
  <c r="O344" i="1"/>
  <c r="Q344" i="1" s="1"/>
  <c r="O361" i="1"/>
  <c r="Q361" i="1" s="1"/>
  <c r="O552" i="1"/>
  <c r="Q552" i="1" s="1"/>
  <c r="O281" i="1"/>
  <c r="Q281" i="1" s="1"/>
  <c r="O598" i="1"/>
  <c r="Q598" i="1" s="1"/>
  <c r="O223" i="1"/>
  <c r="Q223" i="1" s="1"/>
  <c r="O334" i="1"/>
  <c r="Q334" i="1" s="1"/>
  <c r="O355" i="1"/>
  <c r="Q355" i="1" s="1"/>
  <c r="O618" i="1"/>
  <c r="Q618" i="1" s="1"/>
  <c r="O553" i="1"/>
  <c r="Q553" i="1" s="1"/>
  <c r="O167" i="1"/>
  <c r="Q167" i="1" s="1"/>
  <c r="O578" i="1"/>
  <c r="Q578" i="1" s="1"/>
  <c r="O371" i="1"/>
  <c r="Q371" i="1" s="1"/>
  <c r="O408" i="1"/>
  <c r="Q408" i="1" s="1"/>
  <c r="O87" i="1"/>
  <c r="Q87" i="1" s="1"/>
  <c r="O118" i="1"/>
  <c r="Q118" i="1" s="1"/>
  <c r="O486" i="1"/>
  <c r="Q486" i="1" s="1"/>
  <c r="O495" i="1"/>
  <c r="Q495" i="1" s="1"/>
  <c r="O130" i="1"/>
  <c r="Q130" i="1" s="1"/>
  <c r="O155" i="1"/>
  <c r="Q155" i="1" s="1"/>
  <c r="O528" i="1"/>
  <c r="Q528" i="1" s="1"/>
  <c r="O378" i="1"/>
  <c r="Q378" i="1" s="1"/>
  <c r="O133" i="1"/>
  <c r="Q133" i="1" s="1"/>
  <c r="O230" i="1"/>
  <c r="Q230" i="1" s="1"/>
  <c r="O254" i="1"/>
  <c r="Q254" i="1" s="1"/>
  <c r="O272" i="1"/>
  <c r="Q272" i="1" s="1"/>
  <c r="O449" i="1"/>
  <c r="Q449" i="1" s="1"/>
  <c r="O218" i="1"/>
  <c r="Q218" i="1" s="1"/>
  <c r="O166" i="1"/>
  <c r="Q166" i="1" s="1"/>
  <c r="O576" i="1"/>
  <c r="Q576" i="1" s="1"/>
  <c r="O372" i="1"/>
  <c r="Q372" i="1" s="1"/>
  <c r="O79" i="1"/>
  <c r="Q79" i="1" s="1"/>
  <c r="O16" i="1"/>
  <c r="Q16" i="1" s="1"/>
  <c r="O119" i="1"/>
  <c r="Q119" i="1" s="1"/>
  <c r="O487" i="1"/>
  <c r="Q487" i="1" s="1"/>
  <c r="O494" i="1"/>
  <c r="Q494" i="1" s="1"/>
  <c r="O146" i="1"/>
  <c r="Q146" i="1" s="1"/>
  <c r="O154" i="1"/>
  <c r="Q154" i="1" s="1"/>
  <c r="O526" i="1"/>
  <c r="Q526" i="1" s="1"/>
  <c r="O534" i="1"/>
  <c r="Q534" i="1" s="1"/>
  <c r="O186" i="1"/>
  <c r="Q186" i="1" s="1"/>
  <c r="O195" i="1"/>
  <c r="Q195" i="1" s="1"/>
  <c r="O246" i="1"/>
  <c r="Q246" i="1" s="1"/>
  <c r="O117" i="1"/>
  <c r="Q117" i="1" s="1"/>
  <c r="O484" i="1"/>
  <c r="Q484" i="1" s="1"/>
  <c r="O496" i="1"/>
  <c r="Q496" i="1" s="1"/>
  <c r="O129" i="1"/>
  <c r="Q129" i="1" s="1"/>
  <c r="O435" i="1"/>
  <c r="Q435" i="1" s="1"/>
  <c r="O523" i="1"/>
  <c r="Q523" i="1" s="1"/>
  <c r="O539" i="1"/>
  <c r="Q539" i="1" s="1"/>
  <c r="O187" i="1"/>
  <c r="Q187" i="1" s="1"/>
  <c r="O91" i="1"/>
  <c r="Q91" i="1" s="1"/>
  <c r="O383" i="1"/>
  <c r="Q383" i="1" s="1"/>
  <c r="O46" i="1"/>
  <c r="Q46" i="1" s="1"/>
  <c r="O204" i="1"/>
  <c r="Q204" i="1" s="1"/>
  <c r="O92" i="1"/>
  <c r="Q92" i="1" s="1"/>
  <c r="O285" i="1"/>
  <c r="Q285" i="1" s="1"/>
  <c r="O316" i="1"/>
  <c r="Q316" i="1" s="1"/>
  <c r="O75" i="1"/>
  <c r="Q75" i="1" s="1"/>
  <c r="O452" i="1"/>
  <c r="Q452" i="1" s="1"/>
  <c r="O604" i="1"/>
  <c r="Q604" i="1" s="1"/>
  <c r="O338" i="1"/>
  <c r="Q338" i="1" s="1"/>
  <c r="O365" i="1"/>
  <c r="Q365" i="1" s="1"/>
  <c r="O608" i="1"/>
  <c r="Q608" i="1" s="1"/>
  <c r="O264" i="1"/>
  <c r="Q264" i="1" s="1"/>
  <c r="O442" i="1"/>
  <c r="Q442" i="1" s="1"/>
  <c r="O207" i="1"/>
  <c r="Q207" i="1" s="1"/>
  <c r="O62" i="1"/>
  <c r="Q62" i="1" s="1"/>
  <c r="O72" i="1"/>
  <c r="Q72" i="1" s="1"/>
  <c r="O397" i="1"/>
  <c r="Q397" i="1" s="1"/>
  <c r="O50" i="1"/>
  <c r="Q50" i="1" s="1"/>
  <c r="O95" i="1"/>
  <c r="Q95" i="1" s="1"/>
  <c r="O298" i="1"/>
  <c r="Q298" i="1" s="1"/>
  <c r="O302" i="1"/>
  <c r="Q302" i="1" s="1"/>
  <c r="O278" i="1"/>
  <c r="Q278" i="1" s="1"/>
  <c r="O597" i="1"/>
  <c r="Q597" i="1" s="1"/>
  <c r="O222" i="1"/>
  <c r="Q222" i="1" s="1"/>
  <c r="O333" i="1"/>
  <c r="Q333" i="1" s="1"/>
  <c r="O356" i="1"/>
  <c r="Q356" i="1" s="1"/>
  <c r="O619" i="1"/>
  <c r="Q619" i="1" s="1"/>
  <c r="O451" i="1"/>
  <c r="Q451" i="1" s="1"/>
  <c r="O595" i="1"/>
  <c r="Q595" i="1" s="1"/>
  <c r="O219" i="1"/>
  <c r="Q219" i="1" s="1"/>
  <c r="O332" i="1"/>
  <c r="Q332" i="1" s="1"/>
  <c r="O352" i="1"/>
  <c r="Q352" i="1" s="1"/>
  <c r="O616" i="1"/>
  <c r="Q616" i="1" s="1"/>
  <c r="O247" i="1"/>
  <c r="Q247" i="1" s="1"/>
  <c r="O265" i="1"/>
  <c r="Q265" i="1" s="1"/>
  <c r="O443" i="1"/>
  <c r="Q443" i="1" s="1"/>
  <c r="O215" i="1"/>
  <c r="Q215" i="1" s="1"/>
  <c r="O12" i="1"/>
  <c r="Q12" i="1" s="1"/>
  <c r="O573" i="1"/>
  <c r="Q573" i="1" s="1"/>
  <c r="O370" i="1"/>
  <c r="Q370" i="1" s="1"/>
  <c r="O140" i="1"/>
  <c r="Q140" i="1" s="1"/>
  <c r="O244" i="1"/>
  <c r="Q244" i="1" s="1"/>
  <c r="O393" i="1"/>
  <c r="Q393" i="1" s="1"/>
  <c r="O97" i="1"/>
  <c r="Q97" i="1" s="1"/>
  <c r="O314" i="1"/>
  <c r="Q314" i="1" s="1"/>
  <c r="O459" i="1"/>
  <c r="Q459" i="1" s="1"/>
  <c r="O357" i="1"/>
  <c r="Q357" i="1" s="1"/>
  <c r="O277" i="1"/>
  <c r="Q277" i="1" s="1"/>
  <c r="O603" i="1"/>
  <c r="Q603" i="1" s="1"/>
  <c r="O322" i="1"/>
  <c r="Q322" i="1" s="1"/>
  <c r="O339" i="1"/>
  <c r="Q339" i="1" s="1"/>
  <c r="O367" i="1"/>
  <c r="Q367" i="1" s="1"/>
  <c r="O413" i="1"/>
  <c r="Q413" i="1" s="1"/>
  <c r="O479" i="1"/>
  <c r="Q479" i="1" s="1"/>
  <c r="O124" i="1"/>
  <c r="Q124" i="1" s="1"/>
  <c r="O533" i="1"/>
  <c r="Q533" i="1" s="1"/>
  <c r="O250" i="1"/>
  <c r="Q250" i="1" s="1"/>
  <c r="O513" i="1"/>
  <c r="Q513" i="1" s="1"/>
  <c r="O583" i="1"/>
  <c r="Q583" i="1" s="1"/>
  <c r="O101" i="1"/>
  <c r="Q101" i="1" s="1"/>
  <c r="O499" i="1"/>
  <c r="Q499" i="1" s="1"/>
  <c r="O158" i="1"/>
  <c r="Q158" i="1" s="1"/>
  <c r="O241" i="1"/>
  <c r="Q241" i="1" s="1"/>
  <c r="O44" i="1"/>
  <c r="Q44" i="1" s="1"/>
  <c r="O58" i="1"/>
  <c r="Q58" i="1" s="1"/>
  <c r="O389" i="1"/>
  <c r="Q389" i="1" s="1"/>
  <c r="O66" i="1"/>
  <c r="Q66" i="1" s="1"/>
  <c r="O321" i="1"/>
  <c r="Q321" i="1" s="1"/>
  <c r="O457" i="1"/>
  <c r="Q457" i="1" s="1"/>
  <c r="O359" i="1"/>
  <c r="Q359" i="1" s="1"/>
  <c r="O600" i="1"/>
  <c r="Q600" i="1" s="1"/>
  <c r="O337" i="1"/>
  <c r="Q337" i="1" s="1"/>
  <c r="O45" i="1"/>
  <c r="Q45" i="1" s="1"/>
  <c r="O470" i="1"/>
  <c r="Q470" i="1" s="1"/>
  <c r="O412" i="1"/>
  <c r="Q412" i="1" s="1"/>
  <c r="O427" i="1"/>
  <c r="Q427" i="1" s="1"/>
  <c r="O88" i="1"/>
  <c r="Q88" i="1" s="1"/>
  <c r="O532" i="1"/>
  <c r="Q532" i="1" s="1"/>
  <c r="O249" i="1"/>
  <c r="Q249" i="1" s="1"/>
  <c r="O211" i="1"/>
  <c r="Q211" i="1" s="1"/>
  <c r="O74" i="1"/>
  <c r="Q74" i="1" s="1"/>
  <c r="O61" i="1"/>
  <c r="Q61" i="1" s="1"/>
  <c r="O387" i="1"/>
  <c r="Q387" i="1" s="1"/>
  <c r="O454" i="1"/>
  <c r="Q454" i="1" s="1"/>
  <c r="O615" i="1"/>
  <c r="Q615" i="1" s="1"/>
  <c r="O550" i="1"/>
  <c r="Q550" i="1" s="1"/>
  <c r="O345" i="1"/>
  <c r="Q345" i="1" s="1"/>
  <c r="O229" i="1"/>
  <c r="Q229" i="1" s="1"/>
  <c r="O469" i="1"/>
  <c r="Q469" i="1" s="1"/>
  <c r="O104" i="1"/>
  <c r="Q104" i="1" s="1"/>
  <c r="O421" i="1"/>
  <c r="Q421" i="1" s="1"/>
  <c r="O36" i="1"/>
  <c r="Q36" i="1" s="1"/>
  <c r="O541" i="1"/>
  <c r="Q541" i="1" s="1"/>
  <c r="O385" i="1"/>
  <c r="Q385" i="1" s="1"/>
  <c r="O563" i="1"/>
  <c r="Q563" i="1" s="1"/>
  <c r="O587" i="1"/>
  <c r="Q587" i="1" s="1"/>
  <c r="O107" i="1"/>
  <c r="Q107" i="1" s="1"/>
  <c r="O424" i="1"/>
  <c r="Q424" i="1" s="1"/>
  <c r="O35" i="1"/>
  <c r="Q35" i="1" s="1"/>
  <c r="O136" i="1"/>
  <c r="Q136" i="1" s="1"/>
  <c r="O377" i="1"/>
  <c r="Q377" i="1" s="1"/>
  <c r="O502" i="1"/>
  <c r="Q502" i="1" s="1"/>
  <c r="O32" i="1"/>
  <c r="Q32" i="1" s="1"/>
  <c r="O178" i="1"/>
  <c r="Q178" i="1" s="1"/>
  <c r="O271" i="1"/>
  <c r="Q271" i="1" s="1"/>
  <c r="O49" i="1"/>
  <c r="Q49" i="1" s="1"/>
  <c r="O305" i="1"/>
  <c r="Q305" i="1" s="1"/>
  <c r="O392" i="1"/>
  <c r="Q392" i="1" s="1"/>
  <c r="O349" i="1"/>
  <c r="Q349" i="1" s="1"/>
  <c r="O273" i="1"/>
  <c r="Q273" i="1" s="1"/>
  <c r="O94" i="1"/>
  <c r="Q94" i="1" s="1"/>
  <c r="O307" i="1"/>
  <c r="Q307" i="1" s="1"/>
  <c r="O73" i="1"/>
  <c r="Q73" i="1" s="1"/>
  <c r="O398" i="1"/>
  <c r="Q398" i="1" s="1"/>
  <c r="O317" i="1"/>
  <c r="Q317" i="1" s="1"/>
  <c r="O521" i="1"/>
  <c r="Q521" i="1" s="1"/>
  <c r="O548" i="1"/>
  <c r="Q548" i="1" s="1"/>
  <c r="O325" i="1"/>
  <c r="Q325" i="1" s="1"/>
  <c r="O346" i="1"/>
  <c r="Q346" i="1" s="1"/>
  <c r="O363" i="1"/>
  <c r="Q363" i="1" s="1"/>
  <c r="O517" i="1"/>
  <c r="Q517" i="1" s="1"/>
  <c r="O605" i="1"/>
  <c r="Q605" i="1" s="1"/>
  <c r="O324" i="1"/>
  <c r="Q324" i="1" s="1"/>
  <c r="O343" i="1"/>
  <c r="Q343" i="1" s="1"/>
  <c r="O358" i="1"/>
  <c r="Q358" i="1" s="1"/>
  <c r="O10" i="1"/>
  <c r="Q10" i="1" s="1"/>
  <c r="O256" i="1"/>
  <c r="Q256" i="1" s="1"/>
  <c r="O274" i="1"/>
  <c r="Q274" i="1" s="1"/>
  <c r="O515" i="1"/>
  <c r="Q515" i="1" s="1"/>
  <c r="O559" i="1"/>
  <c r="Q559" i="1" s="1"/>
  <c r="O464" i="1"/>
  <c r="Q464" i="1" s="1"/>
  <c r="O585" i="1"/>
  <c r="Q585" i="1" s="1"/>
  <c r="O402" i="1"/>
  <c r="Q402" i="1" s="1"/>
  <c r="O103" i="1"/>
  <c r="Q103" i="1" s="1"/>
  <c r="O60" i="1"/>
  <c r="Q60" i="1" s="1"/>
  <c r="O57" i="1"/>
  <c r="Q57" i="1" s="1"/>
  <c r="O300" i="1"/>
  <c r="Q300" i="1" s="1"/>
  <c r="O596" i="1"/>
  <c r="Q596" i="1" s="1"/>
  <c r="O331" i="1"/>
  <c r="Q331" i="1" s="1"/>
  <c r="O6" i="1"/>
  <c r="Q6" i="1" s="1"/>
  <c r="O519" i="1"/>
  <c r="Q519" i="1" s="1"/>
  <c r="O458" i="1"/>
  <c r="Q458" i="1" s="1"/>
  <c r="O330" i="1"/>
  <c r="Q330" i="1" s="1"/>
  <c r="O350" i="1"/>
  <c r="Q350" i="1" s="1"/>
  <c r="O2" i="1"/>
  <c r="Q2" i="1" s="1"/>
  <c r="Q190" i="1" l="1"/>
  <c r="O83" i="1"/>
  <c r="Q83" i="1" s="1"/>
  <c r="O622" i="1" l="1"/>
  <c r="Q622" i="1"/>
</calcChain>
</file>

<file path=xl/comments1.xml><?xml version="1.0" encoding="utf-8"?>
<comments xmlns="http://schemas.openxmlformats.org/spreadsheetml/2006/main">
  <authors>
    <author>harvey.wiernik</author>
  </authors>
  <commentList>
    <comment ref="I394" authorId="0">
      <text>
        <r>
          <rPr>
            <b/>
            <sz val="9"/>
            <color indexed="81"/>
            <rFont val="Tahoma"/>
            <family val="2"/>
          </rPr>
          <t>DAF</t>
        </r>
      </text>
    </comment>
  </commentList>
</comments>
</file>

<file path=xl/sharedStrings.xml><?xml version="1.0" encoding="utf-8"?>
<sst xmlns="http://schemas.openxmlformats.org/spreadsheetml/2006/main" count="2491" uniqueCount="1272">
  <si>
    <t>Finess ARBUST</t>
  </si>
  <si>
    <r>
      <t xml:space="preserve">Raison Sociale
</t>
    </r>
    <r>
      <rPr>
        <b/>
        <sz val="11"/>
        <rFont val="Calibri"/>
        <family val="2"/>
      </rPr>
      <t xml:space="preserve">
</t>
    </r>
  </si>
  <si>
    <t>Catégorie</t>
  </si>
  <si>
    <t>Région</t>
  </si>
  <si>
    <t xml:space="preserve">Les projets du programme de recherche translationnelle en santé
PRTS </t>
  </si>
  <si>
    <t xml:space="preserve">Les projets du programme de recherche translationnelle en cancérologie
PRTK 
</t>
  </si>
  <si>
    <t xml:space="preserve">Les projets du programme hospitalier de recherche clinique national
PHRCN </t>
  </si>
  <si>
    <t>Les projets du programme hospitalier de recherche clinique en cancérologie
PHRCK</t>
  </si>
  <si>
    <t>Les projets du programme hospitalier de recherche clinique interrégional
PHRCI</t>
  </si>
  <si>
    <t xml:space="preserve">Les projets du programme de recherche médico économique
PRME   
</t>
  </si>
  <si>
    <t xml:space="preserve">Les projets du programme de recherche médico économique en cancérologie
PRMEK  
</t>
  </si>
  <si>
    <t xml:space="preserve">Les projets du programme de recherche sur la performance du sytème de soins
PREPS </t>
  </si>
  <si>
    <t xml:space="preserve">Les projets du programme hospitalier de recherche infirmière et paramédicale
PHRIP 
</t>
  </si>
  <si>
    <t>Le soutien exceptionnel à la recherche clinique et à l'innovation</t>
  </si>
  <si>
    <t>Les médicaments bénéficiant ou ayant bénéficié d'une ATU en attente de leur agrément</t>
  </si>
  <si>
    <t>TOTAL</t>
  </si>
  <si>
    <t>510000029</t>
  </si>
  <si>
    <t>CHR/U</t>
  </si>
  <si>
    <t>570023630</t>
  </si>
  <si>
    <t>HOPITAUX PRIVES DE METZ</t>
  </si>
  <si>
    <t>EBNL</t>
  </si>
  <si>
    <t>550003354</t>
  </si>
  <si>
    <t>CENTRE HOSPITALIER DE BAR LE DUC</t>
  </si>
  <si>
    <t>CH</t>
  </si>
  <si>
    <t>540000767</t>
  </si>
  <si>
    <t>CENTRE HOSPITALIER DE BRIEY</t>
  </si>
  <si>
    <t>510000037</t>
  </si>
  <si>
    <t>CENTRE HOSPITALIER DE CHALONS</t>
  </si>
  <si>
    <t>520780032</t>
  </si>
  <si>
    <t>CENTRE HOSPITALIER DE CHAUMONT</t>
  </si>
  <si>
    <t>680000973</t>
  </si>
  <si>
    <t>CENTRE HOSPITALIER DE COLMAR</t>
  </si>
  <si>
    <t>670780337</t>
  </si>
  <si>
    <t>CENTRE HOSPITALIER DE HAGUENAU</t>
  </si>
  <si>
    <t>520780057</t>
  </si>
  <si>
    <t>CENTRE HOSPITALIER DE LANGRES</t>
  </si>
  <si>
    <t>880780093</t>
  </si>
  <si>
    <t>CENTRE HOSPITALIER DE REMIREMONT</t>
  </si>
  <si>
    <t>880780077</t>
  </si>
  <si>
    <t>CENTRE HOSPITALIER DE SAINT-DIE</t>
  </si>
  <si>
    <t>670780691</t>
  </si>
  <si>
    <t>CENTRE HOSPITALIER DE SELESTAT</t>
  </si>
  <si>
    <t>100000017</t>
  </si>
  <si>
    <t>CENTRE HOSPITALIER DE TROYES</t>
  </si>
  <si>
    <t>550006795</t>
  </si>
  <si>
    <t>CENTRE HOSPITALIER DE VERDUN/SAINT MIHIEL</t>
  </si>
  <si>
    <t>570000158</t>
  </si>
  <si>
    <t>CENTRE HOSPITALIER MULHOUSE</t>
  </si>
  <si>
    <t>670000033</t>
  </si>
  <si>
    <t>CENTRE PAUL STRAUSS</t>
  </si>
  <si>
    <t>CLCC</t>
  </si>
  <si>
    <t>510000060</t>
  </si>
  <si>
    <t>CH AUBAN MOET A EPERNAY</t>
  </si>
  <si>
    <t>080000615</t>
  </si>
  <si>
    <t>CH DE CHARLEVILLE MEZIERES</t>
  </si>
  <si>
    <t>520780073</t>
  </si>
  <si>
    <t>CH DE ST DIZIER</t>
  </si>
  <si>
    <t>670780543</t>
  </si>
  <si>
    <t>CH DE WISSEMBOURG</t>
  </si>
  <si>
    <t>CH ROBERT PAX</t>
  </si>
  <si>
    <t>670780345</t>
  </si>
  <si>
    <t>CH SAINTE-CATHERINE DE SAVERNE</t>
  </si>
  <si>
    <t>570015099</t>
  </si>
  <si>
    <t>CH SARREBOURG</t>
  </si>
  <si>
    <t>880007299</t>
  </si>
  <si>
    <t>CHI DE L'OUEST VOSGIEN</t>
  </si>
  <si>
    <t>880007059</t>
  </si>
  <si>
    <t>CHI EMILE DURKHEIM  EPINAL</t>
  </si>
  <si>
    <t>570025254</t>
  </si>
  <si>
    <t>CHIC UNISANTÉ</t>
  </si>
  <si>
    <t>570005165</t>
  </si>
  <si>
    <t>CHR/U METZ-THIONVILLE</t>
  </si>
  <si>
    <t>540023264</t>
  </si>
  <si>
    <t>CHU DE NANCY</t>
  </si>
  <si>
    <t>670000082</t>
  </si>
  <si>
    <t>CLINIQUE ADASSA</t>
  </si>
  <si>
    <t>670780170</t>
  </si>
  <si>
    <t>CLINIQUE DE L'ORANGERIE STRASB.</t>
  </si>
  <si>
    <t>Clinique</t>
  </si>
  <si>
    <t>670780212</t>
  </si>
  <si>
    <t>CLINIQUE SAINTE-ANNE (GH SAINT-VINCENT)</t>
  </si>
  <si>
    <t>080010473</t>
  </si>
  <si>
    <t>GCS TERRITORIAL ARDENNE NORD</t>
  </si>
  <si>
    <t>GCS</t>
  </si>
  <si>
    <t>670780188</t>
  </si>
  <si>
    <t>GROUPE HOSPITALIER SAINT VINCENT</t>
  </si>
  <si>
    <t>680020336</t>
  </si>
  <si>
    <t>GRPE HOSP REGION MULHOUSE ET SUD ALSACE</t>
  </si>
  <si>
    <t>570001057</t>
  </si>
  <si>
    <t>HÔPITAL BELLE ISLE (HOPITAUX PRIVES DE METZ)</t>
  </si>
  <si>
    <t>570000646</t>
  </si>
  <si>
    <t>HOPITAL CLINIQUE CLAUDE BERNARD METZ</t>
  </si>
  <si>
    <t>570026252</t>
  </si>
  <si>
    <t>HÔPITAL ROBERT SCHUMAN (HOPITAUX PRIVES DE METZ)</t>
  </si>
  <si>
    <t>670780055</t>
  </si>
  <si>
    <t>HOPITAUX UNIVERSITAIRES DE STRASBOURG</t>
  </si>
  <si>
    <t>570000216</t>
  </si>
  <si>
    <t>HOSPITALOR</t>
  </si>
  <si>
    <t>540001286</t>
  </si>
  <si>
    <t>INSTITUT DE CANCEROLOGIE DE LORRAINE</t>
  </si>
  <si>
    <t>510000516</t>
  </si>
  <si>
    <t>INSTITUT JEAN GODINOT</t>
  </si>
  <si>
    <t>510000185</t>
  </si>
  <si>
    <t>POLYCLINIQUE COURLANCY - REIMS</t>
  </si>
  <si>
    <t>540000486</t>
  </si>
  <si>
    <t>POLYCLINIQUE DE GENTILLY NANCY</t>
  </si>
  <si>
    <t>540000478</t>
  </si>
  <si>
    <t>POLYCLINIQUE LOUIS PASTEUR ESSEY LES NANCY</t>
  </si>
  <si>
    <t>540020112</t>
  </si>
  <si>
    <t>SYNDICAT INTERHOSPITALIER SINCAL</t>
  </si>
  <si>
    <t>640780433</t>
  </si>
  <si>
    <t>CLINIQUE SAINT-ETIENNE ET PAYS BASQUE (CAPIO)</t>
  </si>
  <si>
    <t>160014411</t>
  </si>
  <si>
    <t>CENTRE HOSP INTERCOMMUNAL DU PAYS DE COGNAC</t>
  </si>
  <si>
    <t>470000316</t>
  </si>
  <si>
    <t>CENTRE HOSPITALIER AGEN</t>
  </si>
  <si>
    <t>330781204</t>
  </si>
  <si>
    <t>CENTRE HOSPITALIER D'ARCACHON JEAN HAMEAU</t>
  </si>
  <si>
    <t>230780041</t>
  </si>
  <si>
    <t>CENTRE HOSPITALIER DE GUERET</t>
  </si>
  <si>
    <t>330781253</t>
  </si>
  <si>
    <t>CENTRE HOSPITALIER DE LIBOURNE</t>
  </si>
  <si>
    <t>400011177</t>
  </si>
  <si>
    <t>CENTRE HOSPITALIER DE MONT DE MARSAN</t>
  </si>
  <si>
    <t>640781290</t>
  </si>
  <si>
    <t>CENTRE HOSPITALIER DE PAU</t>
  </si>
  <si>
    <t>170780225</t>
  </si>
  <si>
    <t>CENTRE HOSPITALIER DE ROCHEFORT</t>
  </si>
  <si>
    <t>170780191</t>
  </si>
  <si>
    <t>CENTRE HOSPITALIER DE ROYAN</t>
  </si>
  <si>
    <t>170780175</t>
  </si>
  <si>
    <t>CENTRE HOSPITALIER DE SAINTONGE</t>
  </si>
  <si>
    <t>870000023</t>
  </si>
  <si>
    <t>CENTRE HOSPITALIER DE ST-JUNIEN</t>
  </si>
  <si>
    <t>190000042</t>
  </si>
  <si>
    <t>CENTRE HOSPITALIER DUBOIS BRIVE</t>
  </si>
  <si>
    <t>790000012</t>
  </si>
  <si>
    <t>CENTRE HOSPITALIER GEORGES RENON</t>
  </si>
  <si>
    <t>330027509</t>
  </si>
  <si>
    <t>CENTRE HOSPITALIER INTERCOMMUNAL SUD GIRONDE</t>
  </si>
  <si>
    <t>240000059</t>
  </si>
  <si>
    <t>CH BERGERAC</t>
  </si>
  <si>
    <t>240000117</t>
  </si>
  <si>
    <t>CH DE PERIGUEUX</t>
  </si>
  <si>
    <t>640780417</t>
  </si>
  <si>
    <t>CHIC COTE BASQUE</t>
  </si>
  <si>
    <t>CHR/U DE POITIERS</t>
  </si>
  <si>
    <t>870000015</t>
  </si>
  <si>
    <t>CHU DE LIMOGES</t>
  </si>
  <si>
    <t>330781196</t>
  </si>
  <si>
    <t>CHU HOPITAUX DE BORDEAUX</t>
  </si>
  <si>
    <t>470000027</t>
  </si>
  <si>
    <t>CLINIQUE ESQUIROL - SAINT-HILAIRE</t>
  </si>
  <si>
    <t>330780537</t>
  </si>
  <si>
    <t>CLINIQUE MEDICO CHIRURGICALE WALLERSTEIN</t>
  </si>
  <si>
    <t>330780081</t>
  </si>
  <si>
    <t>CLINIQUE SAINT AUGUSTIN</t>
  </si>
  <si>
    <t>400780284</t>
  </si>
  <si>
    <t>CLINIQUE ST-VINCENT DE PAUL</t>
  </si>
  <si>
    <t>330780115</t>
  </si>
  <si>
    <t>CLINIQUE TIVOLI - DUCOS</t>
  </si>
  <si>
    <t>GROUPE HOSPITALIER LA ROCHELLE-RE-AUNIS</t>
  </si>
  <si>
    <t>860013382</t>
  </si>
  <si>
    <t>GROUPE HOSPITALIER NORD VIENNE</t>
  </si>
  <si>
    <t>330000662</t>
  </si>
  <si>
    <t>INSTITUT BERGONIE</t>
  </si>
  <si>
    <t>330780479</t>
  </si>
  <si>
    <t>POLYCLINIQUE BX-NORD AQUITAINE</t>
  </si>
  <si>
    <t>330781402</t>
  </si>
  <si>
    <t>POLYCLINIQUE DE BORDEAUX - TONDU</t>
  </si>
  <si>
    <t>860010321</t>
  </si>
  <si>
    <t>POLYCLNIQUE DE POITIERS</t>
  </si>
  <si>
    <t>870000288</t>
  </si>
  <si>
    <t>330781287</t>
  </si>
  <si>
    <t>CH CHARLES PERRENS</t>
  </si>
  <si>
    <t>EPSM</t>
  </si>
  <si>
    <t>860780048</t>
  </si>
  <si>
    <t>CH HENRI LABORIT</t>
  </si>
  <si>
    <t>890000037</t>
  </si>
  <si>
    <t>CH AUXERRE</t>
  </si>
  <si>
    <t>210780714</t>
  </si>
  <si>
    <t>CH BEAUNE</t>
  </si>
  <si>
    <t>900000365</t>
  </si>
  <si>
    <t>CH BELFORT - MONTBELIARD</t>
  </si>
  <si>
    <t>580780039</t>
  </si>
  <si>
    <t>CH DE L'AGGLOMÉRATION DE NEVERS</t>
  </si>
  <si>
    <t>710780263</t>
  </si>
  <si>
    <t>CH LES CHANAUX MACON</t>
  </si>
  <si>
    <t>390780146</t>
  </si>
  <si>
    <t>CH LONS-LE-SAUNIER</t>
  </si>
  <si>
    <t>390780609</t>
  </si>
  <si>
    <t>CH LOUIS PASTEUR DOLE</t>
  </si>
  <si>
    <t>710780644</t>
  </si>
  <si>
    <t>CH PARAY-LE-MONIAL</t>
  </si>
  <si>
    <t>890970569</t>
  </si>
  <si>
    <t>CH SENS</t>
  </si>
  <si>
    <t>710780958</t>
  </si>
  <si>
    <t>CH W. MOREY CHALON S/SAONE</t>
  </si>
  <si>
    <t>250000452</t>
  </si>
  <si>
    <t>CHI DE HAUTE COMTE</t>
  </si>
  <si>
    <t>700004591</t>
  </si>
  <si>
    <t>210780607</t>
  </si>
  <si>
    <t>CHS LA CHARTREUSE DIJON</t>
  </si>
  <si>
    <t>250000015</t>
  </si>
  <si>
    <t>CHU BESANCON</t>
  </si>
  <si>
    <t>210780581</t>
  </si>
  <si>
    <t>CHU DIJON</t>
  </si>
  <si>
    <t>210987731</t>
  </si>
  <si>
    <t>CLCC GEORGES-FRANCOIS LECLERC</t>
  </si>
  <si>
    <t>210780789</t>
  </si>
  <si>
    <t>CLINIQUE MUTUALISTE BENIGNE JOLY TALANT</t>
  </si>
  <si>
    <t>250000270</t>
  </si>
  <si>
    <t>CLINIQUE SAINT-VINCENT</t>
  </si>
  <si>
    <t>210011789</t>
  </si>
  <si>
    <t>GCS "GROUPEMENT DU GRAND-EST-G.G.EST" CHU DIJON</t>
  </si>
  <si>
    <t>710976705</t>
  </si>
  <si>
    <t>SIH CH MONTCEAU-LES-MINES</t>
  </si>
  <si>
    <t>290000975</t>
  </si>
  <si>
    <t>CENTRE HELIO MARIN ROSCOFF</t>
  </si>
  <si>
    <t>Bretagne</t>
  </si>
  <si>
    <t>560023210</t>
  </si>
  <si>
    <t>CH BRETAGNE ATLANTIQUE - VANNES</t>
  </si>
  <si>
    <t>560005746</t>
  </si>
  <si>
    <t>CH BRETAGNE SUD - LORIENT</t>
  </si>
  <si>
    <t>560014748</t>
  </si>
  <si>
    <t>CH CENTRE BRETAGNE - PONTIVY</t>
  </si>
  <si>
    <t>350000030</t>
  </si>
  <si>
    <t>CH DE FOUGERES</t>
  </si>
  <si>
    <t>220000103</t>
  </si>
  <si>
    <t>CH DE LANNION</t>
  </si>
  <si>
    <t>220000152</t>
  </si>
  <si>
    <t>CH DE PAIMPOL</t>
  </si>
  <si>
    <t>290000306</t>
  </si>
  <si>
    <t>CH DE QUIMPERLE</t>
  </si>
  <si>
    <t>350000048</t>
  </si>
  <si>
    <t>CH DE REDON</t>
  </si>
  <si>
    <t>290021542</t>
  </si>
  <si>
    <t>CH DES PAYS DE MORLAIX</t>
  </si>
  <si>
    <t>220000020</t>
  </si>
  <si>
    <t>CH SAINT BRIEUC</t>
  </si>
  <si>
    <t>350000022</t>
  </si>
  <si>
    <t>CH SAINT MALO</t>
  </si>
  <si>
    <t>290020700</t>
  </si>
  <si>
    <t>CHIC DE QUIMPER</t>
  </si>
  <si>
    <t>350000121</t>
  </si>
  <si>
    <t>CHP ST-GREGOIRE</t>
  </si>
  <si>
    <t>290000017</t>
  </si>
  <si>
    <t>350005179</t>
  </si>
  <si>
    <t>CHU DE RENNES</t>
  </si>
  <si>
    <t>560002511</t>
  </si>
  <si>
    <t>CLINIQUE DU TER PLOEMEUR</t>
  </si>
  <si>
    <t>290004142</t>
  </si>
  <si>
    <t>CLINIQUE GRAND LARGE BREST</t>
  </si>
  <si>
    <t>350000139</t>
  </si>
  <si>
    <t>CLINIQUE MUTUALISTE LA SAGESSE - RENNES</t>
  </si>
  <si>
    <t>560002933</t>
  </si>
  <si>
    <t>CLINIQUE MUTUALISTE PORTE DE L'ORIENT- LORIENT</t>
  </si>
  <si>
    <t>350002200</t>
  </si>
  <si>
    <t>CLINIQUE SAINT YVES - RENNES</t>
  </si>
  <si>
    <t>350002812</t>
  </si>
  <si>
    <t>CRLCC EUGÈNE MARQUIS RENNES</t>
  </si>
  <si>
    <t>290019777</t>
  </si>
  <si>
    <t>POLYCLINIQUE DE KERAUDREN BREST</t>
  </si>
  <si>
    <t>450000104</t>
  </si>
  <si>
    <t>CENTRE HOSPITALIER AGGLOMERATION MONTARGOISE</t>
  </si>
  <si>
    <t>410000087</t>
  </si>
  <si>
    <t>CENTRE HOSPITALIER DE BLOIS</t>
  </si>
  <si>
    <t>280000134</t>
  </si>
  <si>
    <t>CENTRE HOSPITALIER DE CHARTRES</t>
  </si>
  <si>
    <t>280500075</t>
  </si>
  <si>
    <t>CENTRE HOSPITALIER DE CHATEAUDUN</t>
  </si>
  <si>
    <t>360000053</t>
  </si>
  <si>
    <t>CENTRE HOSPITALIER DE CHATEAUROUX</t>
  </si>
  <si>
    <t>280000183</t>
  </si>
  <si>
    <t>CENTRE HOSPITALIER DE DREUX</t>
  </si>
  <si>
    <t>180000051</t>
  </si>
  <si>
    <t>CENTRE HOSPITALIER DE VIERZON</t>
  </si>
  <si>
    <t>370000606</t>
  </si>
  <si>
    <t>CENTRE HOSPITALIER DU CHINONAIS</t>
  </si>
  <si>
    <t>180000028</t>
  </si>
  <si>
    <t>CENTRE HOSPITALIER JACQUES CŒUR DE BOURGES</t>
  </si>
  <si>
    <t>450000088</t>
  </si>
  <si>
    <t>CENTRE HOSPITALIER REGIONAL D'ORLEANS</t>
  </si>
  <si>
    <t>410000103</t>
  </si>
  <si>
    <t>CH DE ROMORANTIN-LANTHENAY</t>
  </si>
  <si>
    <t>370000481</t>
  </si>
  <si>
    <t>410004998</t>
  </si>
  <si>
    <t>CLINIQUE DU SAINT COEUR</t>
  </si>
  <si>
    <t>370000085</t>
  </si>
  <si>
    <t>CLINIQUE SAINT-GATIEN</t>
  </si>
  <si>
    <t>370007569</t>
  </si>
  <si>
    <t>POLE SANTE LEONARD DE VINCI</t>
  </si>
  <si>
    <t>450010079</t>
  </si>
  <si>
    <t>POLYCLINIQUE DES LONGUES ALLEES</t>
  </si>
  <si>
    <t>2A0000014</t>
  </si>
  <si>
    <t>CENTRE HOSPITALIER D'AJACCIO</t>
  </si>
  <si>
    <t>Corse</t>
  </si>
  <si>
    <t>2A0000386</t>
  </si>
  <si>
    <t>CH DE CASTELLUCCIO</t>
  </si>
  <si>
    <t>Ile-de-France</t>
  </si>
  <si>
    <t>920110020</t>
  </si>
  <si>
    <t>CASH DE NANTERRE</t>
  </si>
  <si>
    <t>920000684</t>
  </si>
  <si>
    <t>CENTRE CHIRURGICAL MARIE LANNELONGUE</t>
  </si>
  <si>
    <t>920300936</t>
  </si>
  <si>
    <t>CENTRE CHIRURGICAL VAL D'OR</t>
  </si>
  <si>
    <t>930110036</t>
  </si>
  <si>
    <t>CH ANDRE GREGOIRE</t>
  </si>
  <si>
    <t>770110013</t>
  </si>
  <si>
    <t>CH ARBELTIER DE COULOMMIERS</t>
  </si>
  <si>
    <t>770110021</t>
  </si>
  <si>
    <t>CH DE FONTAINEBLEAU</t>
  </si>
  <si>
    <t>950110049</t>
  </si>
  <si>
    <t>CH DE GONESSE</t>
  </si>
  <si>
    <t>770170017</t>
  </si>
  <si>
    <t>CH DE MARNE-LA-VALLEE</t>
  </si>
  <si>
    <t>770700185</t>
  </si>
  <si>
    <t>CH DE MEAUX</t>
  </si>
  <si>
    <t>770110062</t>
  </si>
  <si>
    <t>CH DE MONTEREAU</t>
  </si>
  <si>
    <t>770130052</t>
  </si>
  <si>
    <t>CH DE NEMOURS</t>
  </si>
  <si>
    <t>780110052</t>
  </si>
  <si>
    <t>CH DE RAMBOUILLET</t>
  </si>
  <si>
    <t>930110051</t>
  </si>
  <si>
    <t>CH DE ST-DENIS</t>
  </si>
  <si>
    <t>780110078</t>
  </si>
  <si>
    <t>CH DE VERSAILLES</t>
  </si>
  <si>
    <t>910110063</t>
  </si>
  <si>
    <t>CH D'ORSAY</t>
  </si>
  <si>
    <t>940110018</t>
  </si>
  <si>
    <t>CH INTERCOMMUNAL DE CRETEIL</t>
  </si>
  <si>
    <t>780002697</t>
  </si>
  <si>
    <t>CH INTERCOMMUNAL DE MEULAN-LES MUREAUX</t>
  </si>
  <si>
    <t>780001236</t>
  </si>
  <si>
    <t>CH INTERCOMMUNAL DE POISSY ST-GERMAIN</t>
  </si>
  <si>
    <t>770110070</t>
  </si>
  <si>
    <t>CH LEON BINET DE PROVINS</t>
  </si>
  <si>
    <t>910110055</t>
  </si>
  <si>
    <t>CH LONGJUMEAU</t>
  </si>
  <si>
    <t>770110054</t>
  </si>
  <si>
    <t>CH MARC JACQUET</t>
  </si>
  <si>
    <t>950110080</t>
  </si>
  <si>
    <t>CH RENE DUBOS</t>
  </si>
  <si>
    <t>930110069</t>
  </si>
  <si>
    <t>CH ROBERT BALLANGER</t>
  </si>
  <si>
    <t>750140014</t>
  </si>
  <si>
    <t>CH SAINTE-ANNE</t>
  </si>
  <si>
    <t>910019447</t>
  </si>
  <si>
    <t>CH SUD ESSONNE-DOURDAN-ETAMPES</t>
  </si>
  <si>
    <t>910002773</t>
  </si>
  <si>
    <t>CH SUD-FRANCILIEN</t>
  </si>
  <si>
    <t>950110015</t>
  </si>
  <si>
    <t>CH VICTOR DUPOUY</t>
  </si>
  <si>
    <t>920026374</t>
  </si>
  <si>
    <t>CHI DE COURBEVOIE-NEUILLY-PUTEAUX</t>
  </si>
  <si>
    <t>940110042</t>
  </si>
  <si>
    <t>CHI DE VILLENEUVE-ST-GEORGES</t>
  </si>
  <si>
    <t>750110025</t>
  </si>
  <si>
    <t>CHNO DES QUINZE-VINGT PARIS</t>
  </si>
  <si>
    <t>920810736</t>
  </si>
  <si>
    <t>CLINIQUE AMBROISE PARE</t>
  </si>
  <si>
    <t>950807982</t>
  </si>
  <si>
    <t>CLINIQUE CLAUDE BERNARD</t>
  </si>
  <si>
    <t>910150028</t>
  </si>
  <si>
    <t>CMC DE BLIGNY</t>
  </si>
  <si>
    <t>750000549</t>
  </si>
  <si>
    <t>FONDATION OPHTALMOLOGIQUE ROTHSCHILD</t>
  </si>
  <si>
    <t>750300121</t>
  </si>
  <si>
    <t>FONDATION SAINT JEAN DE DIEU - CLINIQUE OUDINOT</t>
  </si>
  <si>
    <t>950013870</t>
  </si>
  <si>
    <t>G.H.E.M. - HOPITAL SIMONE VEIL</t>
  </si>
  <si>
    <t>GCS CNCR</t>
  </si>
  <si>
    <t>GCS GDS Recherche et enseignement</t>
  </si>
  <si>
    <t xml:space="preserve">GCS GROUPE HOSP DE L'EST FRANCILIEN </t>
  </si>
  <si>
    <t>750050940</t>
  </si>
  <si>
    <t>GCS UNICANCER</t>
  </si>
  <si>
    <t>750006728</t>
  </si>
  <si>
    <t>GROUPE HOSPITALIER DIACONESSES CROIX SAINT-SIMON</t>
  </si>
  <si>
    <t>930021480</t>
  </si>
  <si>
    <t>GROUPE HOSPITALIER INTERCOMMUNAL LE RAINCY - MONTFERMEIL</t>
  </si>
  <si>
    <t>750000523</t>
  </si>
  <si>
    <t>GROUPE HOSPITALIER PARIS SAINT-JOSEPH</t>
  </si>
  <si>
    <t>940000664</t>
  </si>
  <si>
    <t>920000650</t>
  </si>
  <si>
    <t>HOPITAL FOCH</t>
  </si>
  <si>
    <t>920300043</t>
  </si>
  <si>
    <t>HOPITAL PRIVE D ANTONY</t>
  </si>
  <si>
    <t>910300219</t>
  </si>
  <si>
    <t>HOPITAL PRIVE JACQUES CARTIER</t>
  </si>
  <si>
    <t>940000649</t>
  </si>
  <si>
    <t>HOPITAL SAINT-CAMILLE - BRY S/MARNE</t>
  </si>
  <si>
    <t>750160012</t>
  </si>
  <si>
    <t>INSTITUT CURIE - Paris Saint-Cloud</t>
  </si>
  <si>
    <t>750150104</t>
  </si>
  <si>
    <t>INSTITUT MUTUALISTE MONTSOURIS</t>
  </si>
  <si>
    <t>940016819</t>
  </si>
  <si>
    <t>LES HOPITAUX DE SAINT MAURICE</t>
  </si>
  <si>
    <t>750150187</t>
  </si>
  <si>
    <t>MAISON MEDICALE JEANNE GARNIER</t>
  </si>
  <si>
    <t>770300275</t>
  </si>
  <si>
    <t>POLYCLINIQUE DE LA FORET</t>
  </si>
  <si>
    <t>920813623</t>
  </si>
  <si>
    <t>SANTE SERVICE</t>
  </si>
  <si>
    <t>300780046</t>
  </si>
  <si>
    <t>CENTRE HOSPITALIER ALES - CEVENNES</t>
  </si>
  <si>
    <t>650780166</t>
  </si>
  <si>
    <t>CENTRE HOSPITALIER BAGNERES DE BIGORRE</t>
  </si>
  <si>
    <t>300780053</t>
  </si>
  <si>
    <t>CENTRE HOSPITALIER BAGNOLS SUR CEZE</t>
  </si>
  <si>
    <t>340780055</t>
  </si>
  <si>
    <t>CENTRE HOSPITALIER BEZIERS</t>
  </si>
  <si>
    <t>110780061</t>
  </si>
  <si>
    <t>CENTRE HOSPITALIER CARCASSONNE</t>
  </si>
  <si>
    <t>810000331</t>
  </si>
  <si>
    <t>CENTRE HOSPITALIER D'ALBI</t>
  </si>
  <si>
    <t>810000455</t>
  </si>
  <si>
    <t>CENTRE HOSPITALIER DE LAVAUR</t>
  </si>
  <si>
    <t>820000016</t>
  </si>
  <si>
    <t>CENTRE HOSPITALIER DE MONTAUBAN</t>
  </si>
  <si>
    <t>460780216</t>
  </si>
  <si>
    <t>650780158</t>
  </si>
  <si>
    <t>CENTRE HOSPITALIER LOURDES</t>
  </si>
  <si>
    <t>110780137</t>
  </si>
  <si>
    <t>CENTRE HOSPITALIER NARBONNE</t>
  </si>
  <si>
    <t>660780180</t>
  </si>
  <si>
    <t>CENTRE HOSPITALIER PERPIGNAN</t>
  </si>
  <si>
    <t>120780044</t>
  </si>
  <si>
    <t>CH "HOPITAL JACQUES PUEL" DE RODEZ</t>
  </si>
  <si>
    <t>120004528</t>
  </si>
  <si>
    <t>CH DE MILLAU</t>
  </si>
  <si>
    <t>120004619</t>
  </si>
  <si>
    <t>CH DE SAINT-AFFRIQUE</t>
  </si>
  <si>
    <t>120780069</t>
  </si>
  <si>
    <t>CH VILLEFRANCHE DE ROUERGUE</t>
  </si>
  <si>
    <t>090781774</t>
  </si>
  <si>
    <t>CHI DU VAL D'ARIEGE</t>
  </si>
  <si>
    <t>340780477</t>
  </si>
  <si>
    <t>CHU MONTPELLIER</t>
  </si>
  <si>
    <t>300780038</t>
  </si>
  <si>
    <t>CHU NIMES</t>
  </si>
  <si>
    <t>310780382</t>
  </si>
  <si>
    <t>340780642</t>
  </si>
  <si>
    <t>CLINIQUE BEAU SOLEIL</t>
  </si>
  <si>
    <t>310781000</t>
  </si>
  <si>
    <t>CLINIQUE DES CEDRES</t>
  </si>
  <si>
    <t>310781505</t>
  </si>
  <si>
    <t>CLINIQUE D'OCCITANIE</t>
  </si>
  <si>
    <t>CLINIQUE DU PONT DE CHAUME</t>
  </si>
  <si>
    <t>310780150</t>
  </si>
  <si>
    <t>CLINIQUE MEDIPOLE GARONNE</t>
  </si>
  <si>
    <t>110780483</t>
  </si>
  <si>
    <t>CLINIQUE MONTREAL</t>
  </si>
  <si>
    <t>310780101</t>
  </si>
  <si>
    <t>CLINIQUE SAINT JEAN LANGUEDOC</t>
  </si>
  <si>
    <t>660780784</t>
  </si>
  <si>
    <t>CLINIQUE SAINT PIERRE</t>
  </si>
  <si>
    <t>310781406</t>
  </si>
  <si>
    <t>340000207</t>
  </si>
  <si>
    <t>ICM (INSTITUT REGIONAL DU CANCER DE MONTPELLIER)</t>
  </si>
  <si>
    <t>310782347</t>
  </si>
  <si>
    <t>INSTITUT CLAUDIUS REGAUD</t>
  </si>
  <si>
    <t>340011295</t>
  </si>
  <si>
    <t>LES HOPITAUX DU BASSIN DE THAU</t>
  </si>
  <si>
    <t>310780283</t>
  </si>
  <si>
    <t>NOUVELLE CLINIQUE DE L'UNION</t>
  </si>
  <si>
    <t>340015965</t>
  </si>
  <si>
    <t>POLYCLINIQUE SAINT PRIVAT</t>
  </si>
  <si>
    <t>660790387</t>
  </si>
  <si>
    <t>POLYCLINIQUE SAINT ROCH</t>
  </si>
  <si>
    <t>650780679</t>
  </si>
  <si>
    <t>S.A. CLINIQUE DE L'ORMEAU</t>
  </si>
  <si>
    <t>310780259</t>
  </si>
  <si>
    <t>S.A. CLINIQUE PASTEUR</t>
  </si>
  <si>
    <t>300780152</t>
  </si>
  <si>
    <t>SA HOPITAL PRIVE LES FRANCISCAINES</t>
  </si>
  <si>
    <t>800000028</t>
  </si>
  <si>
    <t>CENTRE HOSPITALIER D'ABBEVILLE</t>
  </si>
  <si>
    <t>600100713</t>
  </si>
  <si>
    <t>CENTRE HOSPITALIER DE BEAUVAIS</t>
  </si>
  <si>
    <t>020004404</t>
  </si>
  <si>
    <t>CENTRE HOSPITALIER DE CHATEAU THIERRY</t>
  </si>
  <si>
    <t>020000253</t>
  </si>
  <si>
    <t>CENTRE HOSPITALIER DE LAON</t>
  </si>
  <si>
    <t>020000063</t>
  </si>
  <si>
    <t>CENTRE HOSPITALIER DE SAINT QUENTIN</t>
  </si>
  <si>
    <t>620118513</t>
  </si>
  <si>
    <t>CENTRE MCO COTE D'OPALE</t>
  </si>
  <si>
    <t>620100057</t>
  </si>
  <si>
    <t>CH ARRAS</t>
  </si>
  <si>
    <t>620103432</t>
  </si>
  <si>
    <t>CH ARRONDISSEMENT DE MONTREUIL</t>
  </si>
  <si>
    <t>620100651</t>
  </si>
  <si>
    <t>CH BETHUNE</t>
  </si>
  <si>
    <t>620103440</t>
  </si>
  <si>
    <t>CH BOULOGNE-SUR-MER</t>
  </si>
  <si>
    <t>620101337</t>
  </si>
  <si>
    <t>CH CALAIS</t>
  </si>
  <si>
    <t>590781605</t>
  </si>
  <si>
    <t>CH CAMBRAI</t>
  </si>
  <si>
    <t>590783239</t>
  </si>
  <si>
    <t>CH DOUAI</t>
  </si>
  <si>
    <t>590781415</t>
  </si>
  <si>
    <t>CH DUNKERQUE</t>
  </si>
  <si>
    <t>590782652</t>
  </si>
  <si>
    <t>CH HAZEBROUCK</t>
  </si>
  <si>
    <t>590781670</t>
  </si>
  <si>
    <t>CH LE QUESNOY</t>
  </si>
  <si>
    <t>620100685</t>
  </si>
  <si>
    <t>CH LENS</t>
  </si>
  <si>
    <t>590782421</t>
  </si>
  <si>
    <t>CH ROUBAIX</t>
  </si>
  <si>
    <t>590781902</t>
  </si>
  <si>
    <t>CH TOURCOING</t>
  </si>
  <si>
    <t>590782215</t>
  </si>
  <si>
    <t>CH VALENCIENNES</t>
  </si>
  <si>
    <t>600100721</t>
  </si>
  <si>
    <t>CHICN - CENTRE HOSPITALIER INTERCOMMUNAL COMPIEGNE NOYON</t>
  </si>
  <si>
    <t>590780193</t>
  </si>
  <si>
    <t>CHR/U LILLE</t>
  </si>
  <si>
    <t>800000044</t>
  </si>
  <si>
    <t>CHU AMIENS</t>
  </si>
  <si>
    <t>590000188</t>
  </si>
  <si>
    <t>CLCC OSCAR LAMBRET LILLE</t>
  </si>
  <si>
    <t>620100750</t>
  </si>
  <si>
    <t>590780250</t>
  </si>
  <si>
    <t>CLINIQUE LILLE-SUD</t>
  </si>
  <si>
    <t>620000026</t>
  </si>
  <si>
    <t>ETABLISSEMENT HOPALE BERCK</t>
  </si>
  <si>
    <t>590051801</t>
  </si>
  <si>
    <t>GCS DU GPT DES HOPITAUX DE L'ICL</t>
  </si>
  <si>
    <t>620001834</t>
  </si>
  <si>
    <t>GROUPE AHNAC</t>
  </si>
  <si>
    <t>600101984</t>
  </si>
  <si>
    <t>GROUPEMENT HOSPITALIER PUBLIC DU SUD DE L'OISE</t>
  </si>
  <si>
    <t>590780383</t>
  </si>
  <si>
    <t>POLYCLINIQUE DE LA LOUVIERE</t>
  </si>
  <si>
    <t>590780268</t>
  </si>
  <si>
    <t>POLYCLINIQUE DU BOIS</t>
  </si>
  <si>
    <t>590008041</t>
  </si>
  <si>
    <t>POLYCLINIQUE VAUBAN</t>
  </si>
  <si>
    <t>800009920</t>
  </si>
  <si>
    <t>SA CLINIQUE VICTOR PAUCHET</t>
  </si>
  <si>
    <t>800013179</t>
  </si>
  <si>
    <t>CLINIQUE DE L'EUROPE</t>
  </si>
  <si>
    <t>140000555</t>
  </si>
  <si>
    <t>CENTRE FRANCOIS BACLESSE - CAEN</t>
  </si>
  <si>
    <t>Normandie</t>
  </si>
  <si>
    <t>610780082</t>
  </si>
  <si>
    <t>CENTRE HOSPITALIER ALENCON</t>
  </si>
  <si>
    <t>610780090</t>
  </si>
  <si>
    <t>CENTRE HOSPITALIER ARGENTAN</t>
  </si>
  <si>
    <t>140000035</t>
  </si>
  <si>
    <t>CENTRE HOSPITALIER DE LISIEUX</t>
  </si>
  <si>
    <t>610780165</t>
  </si>
  <si>
    <t>CENTRE HOSPITALIER JACQUES MONOD - FLERS</t>
  </si>
  <si>
    <t>610780074</t>
  </si>
  <si>
    <t>CENTRE HOSPITALIER L'AIGLE</t>
  </si>
  <si>
    <t>610780124</t>
  </si>
  <si>
    <t>CENTRE HOSPITALIER MORTAGNE AU PERCH</t>
  </si>
  <si>
    <t>500000054</t>
  </si>
  <si>
    <t>CH AVRANCHES-GRANVILLE</t>
  </si>
  <si>
    <t>760780023</t>
  </si>
  <si>
    <t>CH DIEPPE</t>
  </si>
  <si>
    <t>270000086</t>
  </si>
  <si>
    <t>CH GISORS</t>
  </si>
  <si>
    <t>610790594</t>
  </si>
  <si>
    <t>CH INTERCOMMUNAL DES ANDAINES</t>
  </si>
  <si>
    <t>760780726</t>
  </si>
  <si>
    <t>CH LE HAVRE</t>
  </si>
  <si>
    <t>500000112</t>
  </si>
  <si>
    <t>CH MEMORIAL DE SAINT-LO</t>
  </si>
  <si>
    <t>500000013</t>
  </si>
  <si>
    <t>CH PUBLIC DU COTENTIN</t>
  </si>
  <si>
    <t>760024042</t>
  </si>
  <si>
    <t>CHI ELBEUF-LOUVIERS VAL DE REUIL</t>
  </si>
  <si>
    <t>270023724</t>
  </si>
  <si>
    <t>CHI EVREUX-VERNON</t>
  </si>
  <si>
    <t>140017237</t>
  </si>
  <si>
    <t>CHP ST MARTIN CAEN</t>
  </si>
  <si>
    <t>760780270</t>
  </si>
  <si>
    <t>CHS DU ROUVRAY SOTTEVILLE-LES-ROUEN</t>
  </si>
  <si>
    <t>140000100</t>
  </si>
  <si>
    <t>CHU COTE DE NACRE - CAEN</t>
  </si>
  <si>
    <t>760780239</t>
  </si>
  <si>
    <t>CHU ROUEN</t>
  </si>
  <si>
    <t>760000166</t>
  </si>
  <si>
    <t>CLCC HENRI BECQUEREL ROUEN</t>
  </si>
  <si>
    <t>CLINIQUE DES ORMEAUX</t>
  </si>
  <si>
    <t>760780510</t>
  </si>
  <si>
    <t>CLINIQUE DU CEDRE</t>
  </si>
  <si>
    <t>760021329</t>
  </si>
  <si>
    <t>HOPITAL PRIVE DE L'ESTUAIRE</t>
  </si>
  <si>
    <t>440024982</t>
  </si>
  <si>
    <t>CLINIQUE SAINT AUGUSTIN (ASSOCIATION HOSPITALIERE DE L'OUEST)</t>
  </si>
  <si>
    <t>Pays de la Loire</t>
  </si>
  <si>
    <t>440000313</t>
  </si>
  <si>
    <t>CENTRE HOSPITALIER CHATEAUBRIANT</t>
  </si>
  <si>
    <t>490000676</t>
  </si>
  <si>
    <t>CENTRE HOSPITALIER DE CHOLET</t>
  </si>
  <si>
    <t>850000019</t>
  </si>
  <si>
    <t>CENTRE HOSPITALIER DE LA ROCHE/YON</t>
  </si>
  <si>
    <t>490528452</t>
  </si>
  <si>
    <t>CENTRE HOSPITALIER DE SAUMUR</t>
  </si>
  <si>
    <t>440000057</t>
  </si>
  <si>
    <t>CENTRE HOSPITALIER DE ST NAZAIRE</t>
  </si>
  <si>
    <t>720000025</t>
  </si>
  <si>
    <t>CENTRE HOSPITALIER DU MANS</t>
  </si>
  <si>
    <t>850000035</t>
  </si>
  <si>
    <t>CENTRE HOSPITALIER FONTENAY LE COMTE</t>
  </si>
  <si>
    <t>490000031</t>
  </si>
  <si>
    <t>CHU D'ANGERS</t>
  </si>
  <si>
    <t>440000289</t>
  </si>
  <si>
    <t>CHU DE NANTES</t>
  </si>
  <si>
    <t>490014909</t>
  </si>
  <si>
    <t>CLINIQUE DE L'ANJOU</t>
  </si>
  <si>
    <t>850000126</t>
  </si>
  <si>
    <t>CLINIQUE SUD VENDEE</t>
  </si>
  <si>
    <t>GCS"HOPITAUX UNIVERSITAIRES GRAND OUEST" (HUGO)</t>
  </si>
  <si>
    <t>490000155</t>
  </si>
  <si>
    <t xml:space="preserve">INSTITUT DE CANCEROLOGIE DE L'OUEST (ICO) </t>
  </si>
  <si>
    <t>440041580</t>
  </si>
  <si>
    <t>NOUVELLES CLINIQUES NANTAISES</t>
  </si>
  <si>
    <t>720017748</t>
  </si>
  <si>
    <t>POLE SANTE SUD SITE CMCM</t>
  </si>
  <si>
    <t>440002020</t>
  </si>
  <si>
    <t>POLYCLINIQUE DE L'EUROPE</t>
  </si>
  <si>
    <t>720000199</t>
  </si>
  <si>
    <t>SA CLINIQUE CHIR. LE PRE-PASTEUR</t>
  </si>
  <si>
    <t>130786049</t>
  </si>
  <si>
    <t>AP-HM</t>
  </si>
  <si>
    <t>060000528</t>
  </si>
  <si>
    <t>CENTRE ANTOINE LACASSAGNE</t>
  </si>
  <si>
    <t>060780954</t>
  </si>
  <si>
    <t>CH D'ANTIBES JUAN LES PINS</t>
  </si>
  <si>
    <t>130781446</t>
  </si>
  <si>
    <t>CH D'AUBAGNE</t>
  </si>
  <si>
    <t>050000116</t>
  </si>
  <si>
    <t>CH ESCARTONS</t>
  </si>
  <si>
    <t>840006597</t>
  </si>
  <si>
    <t>CH HENRI DUFFAUT</t>
  </si>
  <si>
    <t>130789274</t>
  </si>
  <si>
    <t>130789316</t>
  </si>
  <si>
    <t>CH LES RAYETTES</t>
  </si>
  <si>
    <t>130041916</t>
  </si>
  <si>
    <t>CH PAYS D'AIX - CHI AIX-PERTUIS</t>
  </si>
  <si>
    <t>830100566</t>
  </si>
  <si>
    <t>CHI DE FREJUS SAINT RAPHAEL</t>
  </si>
  <si>
    <t>830100616</t>
  </si>
  <si>
    <t>CHI TOULON LA SEYNE</t>
  </si>
  <si>
    <t>050002948</t>
  </si>
  <si>
    <t>CHICAS GAP-SISTERON</t>
  </si>
  <si>
    <t>060785011</t>
  </si>
  <si>
    <t>CHU DE NICE</t>
  </si>
  <si>
    <t>130810740</t>
  </si>
  <si>
    <t>CLINIQUE AXIUM</t>
  </si>
  <si>
    <t>060800166</t>
  </si>
  <si>
    <t>CLINIQUE DE L'ESPERANCE</t>
  </si>
  <si>
    <t>840013312</t>
  </si>
  <si>
    <t>CLINIQUE RHONE DURANCE</t>
  </si>
  <si>
    <t>840000350</t>
  </si>
  <si>
    <t>CLINIQUE SAINTE CATHERINE</t>
  </si>
  <si>
    <t>130785678</t>
  </si>
  <si>
    <t>CLINIQUE VERT COTEAU</t>
  </si>
  <si>
    <t>130783962</t>
  </si>
  <si>
    <t>CLINIQUE WULFRAN PUGET</t>
  </si>
  <si>
    <t>130785652</t>
  </si>
  <si>
    <t>FONDATION HOPITAL SAINT JOSEPH</t>
  </si>
  <si>
    <t>130043326</t>
  </si>
  <si>
    <t>GCS PRRC PACA OUEST ET SIEGE</t>
  </si>
  <si>
    <t>130043664</t>
  </si>
  <si>
    <t>HOPITAL EUROPEEN DESBIEF AMBOISE PARE</t>
  </si>
  <si>
    <t>060791811</t>
  </si>
  <si>
    <t>HOPITAL PRIVE GERIATRIQUE LES SOURCES</t>
  </si>
  <si>
    <t>060780947</t>
  </si>
  <si>
    <t>HOPITAUX PEDIATRIQUES NICE CHU LENVAL</t>
  </si>
  <si>
    <t>130784051</t>
  </si>
  <si>
    <t>060780491</t>
  </si>
  <si>
    <t>INSTITUT ARNAULT TZANCK</t>
  </si>
  <si>
    <t>130001647</t>
  </si>
  <si>
    <t>INSTITUT PAOLI CALMETTES</t>
  </si>
  <si>
    <t>030780100</t>
  </si>
  <si>
    <t>CENTRE HOSPITALIER DE MONTLUCON</t>
  </si>
  <si>
    <t>030780118</t>
  </si>
  <si>
    <t>CENTRE HOSPITALIER DE VICHY</t>
  </si>
  <si>
    <t>030780092</t>
  </si>
  <si>
    <t>CENTRE HOSPITALIER MOULINS YZEURE</t>
  </si>
  <si>
    <t>690000880</t>
  </si>
  <si>
    <t>CENTRE LEON BERARD</t>
  </si>
  <si>
    <t>630000479</t>
  </si>
  <si>
    <t>CENTRE REGIONAL JEAN PERRIN</t>
  </si>
  <si>
    <t>730780111</t>
  </si>
  <si>
    <t>CH AIX-LES-BAINS</t>
  </si>
  <si>
    <t>740790258</t>
  </si>
  <si>
    <t>CH ALPES-LEMAN (CHAL)</t>
  </si>
  <si>
    <t>740781133</t>
  </si>
  <si>
    <t>CH ANNECY-GENEVOIS</t>
  </si>
  <si>
    <t>070005566</t>
  </si>
  <si>
    <t>CH ARDECHE MERIDIONALE</t>
  </si>
  <si>
    <t>070780358</t>
  </si>
  <si>
    <t>CH ARDECHE-NORD</t>
  </si>
  <si>
    <t>010780062</t>
  </si>
  <si>
    <t>CH BELLEY</t>
  </si>
  <si>
    <t>010780054</t>
  </si>
  <si>
    <t>CH BOURG-EN-BRESSE</t>
  </si>
  <si>
    <t>380780049</t>
  </si>
  <si>
    <t>CH BOURGOIN-JALLIEU</t>
  </si>
  <si>
    <t>730000015</t>
  </si>
  <si>
    <t>260000047</t>
  </si>
  <si>
    <t>CH MONTELIMAR</t>
  </si>
  <si>
    <t>420780033</t>
  </si>
  <si>
    <t>CH ROANNE</t>
  </si>
  <si>
    <t>690780044</t>
  </si>
  <si>
    <t>CH SAINTE-FOY-LES-LYON</t>
  </si>
  <si>
    <t>690805361</t>
  </si>
  <si>
    <t>CH SAINT-JOSEPH/SAINT-LUC</t>
  </si>
  <si>
    <t>260000021</t>
  </si>
  <si>
    <t>CH VALENCE</t>
  </si>
  <si>
    <t>070002878</t>
  </si>
  <si>
    <t>CH VALS D'ARDECHE</t>
  </si>
  <si>
    <t>380781435</t>
  </si>
  <si>
    <t>CH VIENNE</t>
  </si>
  <si>
    <t>630780989</t>
  </si>
  <si>
    <t>CHU DE CLERMONT-FERRAND</t>
  </si>
  <si>
    <t>380780080</t>
  </si>
  <si>
    <t>CHU GRENOBLE</t>
  </si>
  <si>
    <t>420784878</t>
  </si>
  <si>
    <t>CHU SAINT-ETIENNE</t>
  </si>
  <si>
    <t>380786442</t>
  </si>
  <si>
    <t>CLINIQUE BELLEDONNE</t>
  </si>
  <si>
    <t>740780416</t>
  </si>
  <si>
    <t>CLINIQUE D'ARGONAY</t>
  </si>
  <si>
    <t>420782310</t>
  </si>
  <si>
    <t>CLINIQUE DU RENAISON</t>
  </si>
  <si>
    <t>420010050</t>
  </si>
  <si>
    <t>CLINIQUE MUTUALISTE DE LA LOIRE</t>
  </si>
  <si>
    <t>690037296</t>
  </si>
  <si>
    <t>GCS LCU LYON CANCÉROLOGIE UNIVERSITÉ</t>
  </si>
  <si>
    <t>420013492</t>
  </si>
  <si>
    <t>GCS-ES INSTITUT CANCEROLOGIE LUCIEN NEUWIRTH</t>
  </si>
  <si>
    <t>380012658</t>
  </si>
  <si>
    <t>GROUPE HOSPITALIER MUTUALISTE DE GRENOBLE</t>
  </si>
  <si>
    <t>690782222</t>
  </si>
  <si>
    <t>HOPITAL NORD-OUEST (VILLEFRANCHE-SUR-SAONE)</t>
  </si>
  <si>
    <t>420011413</t>
  </si>
  <si>
    <t>HOPITAL PRIVE DE LA LOIRE</t>
  </si>
  <si>
    <t>690023411</t>
  </si>
  <si>
    <t>HOPITAL PRIVE JEAN MERMOZ</t>
  </si>
  <si>
    <t>740001839</t>
  </si>
  <si>
    <t>HOPITAUX DES PAYS DU MONT-BLANC</t>
  </si>
  <si>
    <t>740790381</t>
  </si>
  <si>
    <t>HOPITAUX DU LEMAN</t>
  </si>
  <si>
    <t>690781810</t>
  </si>
  <si>
    <t>HOSPICES CIVILS DE LYON</t>
  </si>
  <si>
    <t>690793468</t>
  </si>
  <si>
    <t>INFIRMERIE PROTESTANTE DE LYON</t>
  </si>
  <si>
    <t>630780211</t>
  </si>
  <si>
    <t>POLE SANTE REPUBLIQUE - CLERMONT</t>
  </si>
  <si>
    <t>030780548</t>
  </si>
  <si>
    <t>POLYCL PERGOLA - VICHY</t>
  </si>
  <si>
    <t>690788930</t>
  </si>
  <si>
    <t>SOINS ET SANTE</t>
  </si>
  <si>
    <t>690780101</t>
  </si>
  <si>
    <t>CH LE VINATIER</t>
  </si>
  <si>
    <t>970100228</t>
  </si>
  <si>
    <t>CHU DE POINTE A PITRE/ ABYMES</t>
  </si>
  <si>
    <t>CENTRE HOSPITALIER DE CAYENNE</t>
  </si>
  <si>
    <t>970300083</t>
  </si>
  <si>
    <t>CENTRE HOSPITALIER DE ST LAURENT DU MARONI</t>
  </si>
  <si>
    <t>970300265</t>
  </si>
  <si>
    <t>CENTRE MEDICO CHIRURGICAL DE KOUROU</t>
  </si>
  <si>
    <t>970302121</t>
  </si>
  <si>
    <t>CH DE L'OUEST GUYANAIS FRANCK JOLY</t>
  </si>
  <si>
    <t>970408589</t>
  </si>
  <si>
    <t>CHR/U REUNION</t>
  </si>
  <si>
    <t>970462107</t>
  </si>
  <si>
    <t>CLINIQUE SAINTE CLOTILDE</t>
  </si>
  <si>
    <t>970403606</t>
  </si>
  <si>
    <t>G.H. EST-REUNION</t>
  </si>
  <si>
    <t>970211207</t>
  </si>
  <si>
    <t>CHU DE MARTINIQUE</t>
  </si>
  <si>
    <t>680000320</t>
  </si>
  <si>
    <t>240000190</t>
  </si>
  <si>
    <t>POLYCLINIQUE FRANCHEVILLE</t>
  </si>
  <si>
    <t>CLINIQUE DU PARC</t>
  </si>
  <si>
    <t>330000332</t>
  </si>
  <si>
    <t>HOPITAL SUBURBAIN DU BOUSCAT</t>
  </si>
  <si>
    <t>M.S.P.BX. BAGATELLE</t>
  </si>
  <si>
    <t>330780206</t>
  </si>
  <si>
    <t>CLINIQUE D'ARCACHON</t>
  </si>
  <si>
    <t>330780263</t>
  </si>
  <si>
    <t>POLYCLINIQUE BORDEAUX RIVE DROITE</t>
  </si>
  <si>
    <t>400780193</t>
  </si>
  <si>
    <t>CENTRE HOSPITALIER DE DAX</t>
  </si>
  <si>
    <t>640780490</t>
  </si>
  <si>
    <t>640780748</t>
  </si>
  <si>
    <t>POLYCLINIQUE COTE BASQUE SUD</t>
  </si>
  <si>
    <t>640780821</t>
  </si>
  <si>
    <t>640780938</t>
  </si>
  <si>
    <t>POLYCLINIQUE MARZET</t>
  </si>
  <si>
    <t>030781116</t>
  </si>
  <si>
    <t>030785430</t>
  </si>
  <si>
    <t>150780096</t>
  </si>
  <si>
    <t>150780732</t>
  </si>
  <si>
    <t>430000018</t>
  </si>
  <si>
    <t>630010296</t>
  </si>
  <si>
    <t>HAD 63</t>
  </si>
  <si>
    <t>140000159</t>
  </si>
  <si>
    <t>140016155</t>
  </si>
  <si>
    <t>HAD BAYEUX</t>
  </si>
  <si>
    <t>140016759</t>
  </si>
  <si>
    <t>POLYCLINIQUE DU PARC</t>
  </si>
  <si>
    <t>580780138</t>
  </si>
  <si>
    <t>710780917</t>
  </si>
  <si>
    <t>220000046</t>
  </si>
  <si>
    <t>220000269</t>
  </si>
  <si>
    <t>290000074</t>
  </si>
  <si>
    <t>290000140</t>
  </si>
  <si>
    <t>290000207</t>
  </si>
  <si>
    <t>290023431</t>
  </si>
  <si>
    <t>350002192</t>
  </si>
  <si>
    <t>560008799</t>
  </si>
  <si>
    <t>180004145</t>
  </si>
  <si>
    <t>410000095</t>
  </si>
  <si>
    <t>CENTRE HOSPITALIER DE VENDOME</t>
  </si>
  <si>
    <t>410000202</t>
  </si>
  <si>
    <t>POLYCLINIQUE DE BLOIS</t>
  </si>
  <si>
    <t>080000037</t>
  </si>
  <si>
    <t>520780214</t>
  </si>
  <si>
    <t>2B0000020</t>
  </si>
  <si>
    <t>CLINIQUE OCEANE</t>
  </si>
  <si>
    <t>760780734</t>
  </si>
  <si>
    <t>HOPITAL PIERRE ROUQUES - LES BLUETS</t>
  </si>
  <si>
    <t>750300360</t>
  </si>
  <si>
    <t>HOPITAL PRIVE DES PEUPLIERS</t>
  </si>
  <si>
    <t>CLINIQUE VICTOR HUGO</t>
  </si>
  <si>
    <t>750300766</t>
  </si>
  <si>
    <t>780110011</t>
  </si>
  <si>
    <t>780300208</t>
  </si>
  <si>
    <t>CLINIQUE SAINT LOUIS</t>
  </si>
  <si>
    <t>780300414</t>
  </si>
  <si>
    <t>920000643</t>
  </si>
  <si>
    <t>920008539</t>
  </si>
  <si>
    <t>920300761</t>
  </si>
  <si>
    <t>CLINIQUE HARTMANN</t>
  </si>
  <si>
    <t>920301033</t>
  </si>
  <si>
    <t>CLINIQUE DE LA PORTE DE ST CLOUD</t>
  </si>
  <si>
    <t>940000656</t>
  </si>
  <si>
    <t>940300031</t>
  </si>
  <si>
    <t>CLINIQUE DE BERCY</t>
  </si>
  <si>
    <t>950300244</t>
  </si>
  <si>
    <t>CLINIQUE SAINTE MARIE</t>
  </si>
  <si>
    <t>970421038</t>
  </si>
  <si>
    <t>CH GABRIEL MARTIN</t>
  </si>
  <si>
    <t>970462081</t>
  </si>
  <si>
    <t>110780228</t>
  </si>
  <si>
    <t>POLYCLINIQUE LE LANGUEDOC</t>
  </si>
  <si>
    <t>300780285</t>
  </si>
  <si>
    <t>CLINIQUE VALDEGOUR</t>
  </si>
  <si>
    <t>CLINIQUE KENNEDY</t>
  </si>
  <si>
    <t>300788502</t>
  </si>
  <si>
    <t>340000025</t>
  </si>
  <si>
    <t>340009885</t>
  </si>
  <si>
    <t>POLYCLINIQUE CHAMPEAU</t>
  </si>
  <si>
    <t>340015502</t>
  </si>
  <si>
    <t>CLINIQUE LE MILLENAIRE</t>
  </si>
  <si>
    <t>CLINIQUE SAINT JEAN</t>
  </si>
  <si>
    <t>340780667</t>
  </si>
  <si>
    <t>340780675</t>
  </si>
  <si>
    <t>CLINIQUE CLEMENTVILLE</t>
  </si>
  <si>
    <t>340781608</t>
  </si>
  <si>
    <t>190000075</t>
  </si>
  <si>
    <t>CENTRE HOSPITALIER D'USSEL</t>
  </si>
  <si>
    <t>230780082</t>
  </si>
  <si>
    <t>310780671</t>
  </si>
  <si>
    <t>320780117</t>
  </si>
  <si>
    <t>CENTRE HOSPITALIER D'AUCH</t>
  </si>
  <si>
    <t>810000224</t>
  </si>
  <si>
    <t>590001749</t>
  </si>
  <si>
    <t>POLYCLINIQUE DE GRANDE SYNTHE</t>
  </si>
  <si>
    <t>590780227</t>
  </si>
  <si>
    <t>590782165</t>
  </si>
  <si>
    <t>CH DENAIN</t>
  </si>
  <si>
    <t>590815056</t>
  </si>
  <si>
    <t>CLINIQUE DE FLANDRE</t>
  </si>
  <si>
    <t>590817458</t>
  </si>
  <si>
    <t>CLINIQUE DE LA VICTOIRE</t>
  </si>
  <si>
    <t>620101360</t>
  </si>
  <si>
    <t>CH REGION DE ST-OMER</t>
  </si>
  <si>
    <t>620101501</t>
  </si>
  <si>
    <t>440023364</t>
  </si>
  <si>
    <t>CENTRE CATHERINE DE SIENNE</t>
  </si>
  <si>
    <t>440050433</t>
  </si>
  <si>
    <t>CLINIQUE MUTUALISTE DE L'ESTUAIRE</t>
  </si>
  <si>
    <t>490007929</t>
  </si>
  <si>
    <t>CLINIQUE CHIRURGICALE DE LA LOIRE</t>
  </si>
  <si>
    <t>CENTRE HOSPITALIER DE LAVAL</t>
  </si>
  <si>
    <t>720000249</t>
  </si>
  <si>
    <t>720000389</t>
  </si>
  <si>
    <t>850000084</t>
  </si>
  <si>
    <t>020000261</t>
  </si>
  <si>
    <t>020000287</t>
  </si>
  <si>
    <t>CENTRE HOSPITALIER DE CHAUNY</t>
  </si>
  <si>
    <t>600100168</t>
  </si>
  <si>
    <t>600100754</t>
  </si>
  <si>
    <t>800000036</t>
  </si>
  <si>
    <t>CENTRE HOSPITALIER D'ALBERT</t>
  </si>
  <si>
    <t>800009466</t>
  </si>
  <si>
    <t>POLYCLINIQUE DE PICARDIE</t>
  </si>
  <si>
    <t>160000451</t>
  </si>
  <si>
    <t>CENTRE HOSPITALIER D'ANGOULEME</t>
  </si>
  <si>
    <t>170780050</t>
  </si>
  <si>
    <t>CENTRE HOSPITALIER DE JONZAC</t>
  </si>
  <si>
    <t>040780215</t>
  </si>
  <si>
    <t>040788879</t>
  </si>
  <si>
    <t>CH DIGNE</t>
  </si>
  <si>
    <t>060780517</t>
  </si>
  <si>
    <t>POLYCLINIQUE SAINT-JEAN</t>
  </si>
  <si>
    <t>060780590</t>
  </si>
  <si>
    <t>CLINIQUE DU PALAIS</t>
  </si>
  <si>
    <t>060780897</t>
  </si>
  <si>
    <t>060780988</t>
  </si>
  <si>
    <t>060785219</t>
  </si>
  <si>
    <t>CLINIQUE PLEIN CIEL</t>
  </si>
  <si>
    <t>130781289</t>
  </si>
  <si>
    <t>130781479</t>
  </si>
  <si>
    <t>130782162</t>
  </si>
  <si>
    <t>CLINIQUE DE MARTIGUES</t>
  </si>
  <si>
    <t>130782634</t>
  </si>
  <si>
    <t>CH SALON DE PROVENCE</t>
  </si>
  <si>
    <t>CLINIQUE BOUCHARD</t>
  </si>
  <si>
    <t>830100103</t>
  </si>
  <si>
    <t>CLINIQUE STE MARGUERITE</t>
  </si>
  <si>
    <t>830100251</t>
  </si>
  <si>
    <t>CLINIQUE DU CAP D'OR</t>
  </si>
  <si>
    <t>830100434</t>
  </si>
  <si>
    <t>830100525</t>
  </si>
  <si>
    <t>830100533</t>
  </si>
  <si>
    <t>830100590</t>
  </si>
  <si>
    <t>840000087</t>
  </si>
  <si>
    <t>010780195</t>
  </si>
  <si>
    <t>260000054</t>
  </si>
  <si>
    <t>CH CREST</t>
  </si>
  <si>
    <t>260003017</t>
  </si>
  <si>
    <t>260006267</t>
  </si>
  <si>
    <t>260016910</t>
  </si>
  <si>
    <t>380784751</t>
  </si>
  <si>
    <t>CH VOIRON</t>
  </si>
  <si>
    <t>420002479</t>
  </si>
  <si>
    <t>HAD OIKIA</t>
  </si>
  <si>
    <t>420002495</t>
  </si>
  <si>
    <t>420013005</t>
  </si>
  <si>
    <t>420780652</t>
  </si>
  <si>
    <t>CH FIRMINY</t>
  </si>
  <si>
    <t>690019799</t>
  </si>
  <si>
    <t>690022108</t>
  </si>
  <si>
    <t>CENTRE DE DIALYSE BAYARD</t>
  </si>
  <si>
    <t>690780390</t>
  </si>
  <si>
    <t>690780648</t>
  </si>
  <si>
    <t>CLINIQUE DE LA SAUVEGARDE</t>
  </si>
  <si>
    <t>690781836</t>
  </si>
  <si>
    <t>CLINIQUE MUTUALISTE DE LYON</t>
  </si>
  <si>
    <t>690782834</t>
  </si>
  <si>
    <t>CLINIQUE DU TONKIN</t>
  </si>
  <si>
    <t>CH METROPOLE SAVOIE</t>
  </si>
  <si>
    <t>730004298</t>
  </si>
  <si>
    <t>740780424</t>
  </si>
  <si>
    <t>CLINIQUE GENERALE ANNECY</t>
  </si>
  <si>
    <t>CH DE SOISSONS</t>
  </si>
  <si>
    <t>CH DE CANNES</t>
  </si>
  <si>
    <t>CLINIQUE LA CASAMANCE</t>
  </si>
  <si>
    <t>POLYCLINIQUE CLAIRVAL</t>
  </si>
  <si>
    <t>CH HENRI MONDOR AURILLAC</t>
  </si>
  <si>
    <t>CENTRE MÉDICO-CHIRURGICAL AURILLAC</t>
  </si>
  <si>
    <t>210012175</t>
  </si>
  <si>
    <t>HOSPICES CIVILS DE BEAUNE</t>
  </si>
  <si>
    <t>CH RENÉ PLÉVEN DINAN</t>
  </si>
  <si>
    <t>CLINIQUE ARMORICAINE RADIOLOGIE</t>
  </si>
  <si>
    <t>220022800</t>
  </si>
  <si>
    <t>HÔPITAL PRIVÉ DES COTES D'ARMOR</t>
  </si>
  <si>
    <t>CENTRE MÉDICAL NATIONAL STE FEYRE</t>
  </si>
  <si>
    <t>HÔPITAUX DROME NORD</t>
  </si>
  <si>
    <t>CH DOUARNENEZ</t>
  </si>
  <si>
    <t>CLINIQUE ST MICHEL ET STE ANNE</t>
  </si>
  <si>
    <t>CENTRE MÉDICO-CHIRURGICAL BAIE DE MORLAIX</t>
  </si>
  <si>
    <t>INSTITUT SAINT PIERRE</t>
  </si>
  <si>
    <t>MSM MAS DE ROCHET</t>
  </si>
  <si>
    <t>POLYCLINIQUE SAINT LAURENT</t>
  </si>
  <si>
    <t>HÔPITAL DU GIER</t>
  </si>
  <si>
    <t>440001113</t>
  </si>
  <si>
    <t>CRLCC RENE GAUDUCHEAU</t>
  </si>
  <si>
    <t>POLYCLINIQUE DU VAL DE LOIRE</t>
  </si>
  <si>
    <t>GROUPEMENT HOSPITALIER SECLIN CARVIN</t>
  </si>
  <si>
    <t>590797353</t>
  </si>
  <si>
    <t>HÔPITAL SAINT VINCENT - SAINT ANTOINE</t>
  </si>
  <si>
    <t>POLYCLINIQUE DE BOIS-BERNARD SA</t>
  </si>
  <si>
    <t>640018206</t>
  </si>
  <si>
    <t>CAPIO CLINIQUE BELHARRA</t>
  </si>
  <si>
    <t>POLYCLINIQUE AGUILERA</t>
  </si>
  <si>
    <t>CENTRE MÉDICAL GEORGES COULON</t>
  </si>
  <si>
    <t>HÔPITAL PRIVÉ MEDIPOLE DE SAVOIE</t>
  </si>
  <si>
    <t>CLINIQUE BIZET</t>
  </si>
  <si>
    <t>CHIC DU PAYS DES HAUTES FALAISES</t>
  </si>
  <si>
    <t>CH DE MANTES LA JOLIE</t>
  </si>
  <si>
    <t>CH DE DRAGUIGNAN</t>
  </si>
  <si>
    <t>CH DE HYERES</t>
  </si>
  <si>
    <t>CLINIQUE DES ORCHIDÉES</t>
  </si>
  <si>
    <t>CH DE SEDAN</t>
  </si>
  <si>
    <t>CENTRE MEDICO-CHIRURGICAL DE CHAUMONT</t>
  </si>
  <si>
    <t>540001096</t>
  </si>
  <si>
    <t>CH DE MT ST MARTIN</t>
  </si>
  <si>
    <t>670017755</t>
  </si>
  <si>
    <t>GROUPEMENT HOSPITALIER SELESTAT OBERNAI</t>
  </si>
  <si>
    <t>CLINIQUE DIACONAT FONDERIE</t>
  </si>
  <si>
    <t>CENTRE HOSPITALIER D'ORTHEZ</t>
  </si>
  <si>
    <t>CENTRE HOSPITALIER D'OLORON SAINTE MARIE</t>
  </si>
  <si>
    <t>POLYCLINIQUE LYON-NORD</t>
  </si>
  <si>
    <t>Auvergne-Rhône-Alpes</t>
  </si>
  <si>
    <t xml:space="preserve">CLINIQUE CONVERT </t>
  </si>
  <si>
    <t>HOPITAL PRIVE SAINT-FRANCOIS</t>
  </si>
  <si>
    <t>POLYCLINIQUE ST-ODILON - MOULINS</t>
  </si>
  <si>
    <t>CLINIQUE GENERALE VALENCE</t>
  </si>
  <si>
    <t>HAD PEDIATRIQUE ALLP SAINT-ETIENNE</t>
  </si>
  <si>
    <t>CH EMILE ROUX LE PUY</t>
  </si>
  <si>
    <t>HAD PEDIATRIQUE ALLP SANTE SOCIAL</t>
  </si>
  <si>
    <t>Bourgogne-Franche-Comté</t>
  </si>
  <si>
    <t>GROUPEMENT HOSPITALIER DE LA HAUTE-SAONE</t>
  </si>
  <si>
    <t xml:space="preserve">HOPITAL PRIVE SAINTE MARIE </t>
  </si>
  <si>
    <t>HOPITAL ARTHUR GARDINER</t>
  </si>
  <si>
    <t xml:space="preserve">CLINIQUE PASTEUR LANROZE </t>
  </si>
  <si>
    <t>Centre-Val de Loire</t>
  </si>
  <si>
    <t>HÔPITAL PRIVÉ GUILLAUME DE VARYE</t>
  </si>
  <si>
    <t>CH BASTIA</t>
  </si>
  <si>
    <t>CLINIQUE DE MEUDON LA FORET</t>
  </si>
  <si>
    <t>CH PRIVE DE L'EUROPE</t>
  </si>
  <si>
    <t>920000460</t>
  </si>
  <si>
    <t>CLCC RENE HUGUENIN INSTITUT CURIE</t>
  </si>
  <si>
    <t>INSTITUT HOSPITALIER - SITE KLEBER</t>
  </si>
  <si>
    <t>HÔPITAL AMERICAIN 2</t>
  </si>
  <si>
    <t>HOPITAL GUSTAVE ROUSSY - CHEVILLY</t>
  </si>
  <si>
    <t>HÔPITAL PRIVÉ PAUL D'EGINE</t>
  </si>
  <si>
    <t>CENTRE HOSPITALIER DE BIGORRE</t>
  </si>
  <si>
    <t>CHIC DE CASTRES-MAZAMET</t>
  </si>
  <si>
    <t>300017209</t>
  </si>
  <si>
    <t>KENVAL INSTITUT DE CANCEROLOGIE</t>
  </si>
  <si>
    <t>POLYCLINIQUE GRAND SUD</t>
  </si>
  <si>
    <t>CENTRE HOSPITALIER COMMINGES PYRENEES</t>
  </si>
  <si>
    <t>CENTRE HOSPITALIER JEAN ROUGIER CAHORS</t>
  </si>
  <si>
    <t>CENTRE MCO CLAUDE BERNARD</t>
  </si>
  <si>
    <t>CENTRE HOSPITALIER D'ARMENTIERES</t>
  </si>
  <si>
    <t>590785374</t>
  </si>
  <si>
    <t>CLINIQUE TEISSIER</t>
  </si>
  <si>
    <t>CENTRE MÉDICO-CHIRURGICAL DES JOCKEYS</t>
  </si>
  <si>
    <t>POLYCLINIQUE SAINT-COME</t>
  </si>
  <si>
    <t>620003376</t>
  </si>
  <si>
    <t>POLYCLINIQUE MÉDICO-CHIRURGICALE D'HENIN-BEAUMONT</t>
  </si>
  <si>
    <t>CH BAYEUX</t>
  </si>
  <si>
    <t>CH VIRE</t>
  </si>
  <si>
    <t>CENTRE HOSPITALIER LES SABLES D'OLONNES</t>
  </si>
  <si>
    <t>CH MANOSQUE</t>
  </si>
  <si>
    <t>CH DE GRASSE</t>
  </si>
  <si>
    <t>POLYCLINIQUE DU PARC RAMBOT LA PROVENCALE</t>
  </si>
  <si>
    <t>CH D'ARLES</t>
  </si>
  <si>
    <t>CH DE SAINT-TROPEZ</t>
  </si>
  <si>
    <t>CH LOUIS GIORGI D'ORANGE</t>
  </si>
  <si>
    <t>Grand Est</t>
  </si>
  <si>
    <t>Nouvelle-Aquitaine</t>
  </si>
  <si>
    <t>Occitanie</t>
  </si>
  <si>
    <t>Hauts-de-France</t>
  </si>
  <si>
    <t>CLINIQUE FRANCOIS CHENIEUX</t>
  </si>
  <si>
    <t>POLYCLINIQUE ST ROCH - MONTPELLIER</t>
  </si>
  <si>
    <t>POLYCLINIQUE SAINT ROCH - CABESTANY</t>
  </si>
  <si>
    <t>170024194</t>
  </si>
  <si>
    <t xml:space="preserve">Le financement des activités de recours exceptionnel
</t>
  </si>
  <si>
    <t>380780031</t>
  </si>
  <si>
    <t>420013831</t>
  </si>
  <si>
    <t>350005146</t>
  </si>
  <si>
    <t>280000159</t>
  </si>
  <si>
    <t>220000079</t>
  </si>
  <si>
    <t>880788591</t>
  </si>
  <si>
    <t>590052056</t>
  </si>
  <si>
    <t>590780284</t>
  </si>
  <si>
    <t>590782637</t>
  </si>
  <si>
    <t>620100099</t>
  </si>
  <si>
    <t>770300010</t>
  </si>
  <si>
    <t>770790707</t>
  </si>
  <si>
    <t>910803543</t>
  </si>
  <si>
    <t>920300597</t>
  </si>
  <si>
    <t>930300025</t>
  </si>
  <si>
    <t>930300645</t>
  </si>
  <si>
    <t>940300270</t>
  </si>
  <si>
    <t>270000326</t>
  </si>
  <si>
    <t>760025312</t>
  </si>
  <si>
    <t>760780619</t>
  </si>
  <si>
    <t>160013207</t>
  </si>
  <si>
    <t>470000159</t>
  </si>
  <si>
    <t>470016171</t>
  </si>
  <si>
    <t>790006654</t>
  </si>
  <si>
    <t>860014208</t>
  </si>
  <si>
    <t>120780085</t>
  </si>
  <si>
    <t>300780137</t>
  </si>
  <si>
    <t>660006305</t>
  </si>
  <si>
    <t>530000371</t>
  </si>
  <si>
    <t>530031962</t>
  </si>
  <si>
    <t>060780715</t>
  </si>
  <si>
    <t>840000012</t>
  </si>
  <si>
    <t>840000046</t>
  </si>
  <si>
    <t>970107249</t>
  </si>
  <si>
    <t>970111662</t>
  </si>
  <si>
    <t>CH DE LA MURE</t>
  </si>
  <si>
    <t>CH DU FOREZ</t>
  </si>
  <si>
    <t>CALYDIAL - IRIGNY</t>
  </si>
  <si>
    <t>POLYCLINIQUE SEVIGNE</t>
  </si>
  <si>
    <t>CLINIQUE NOTRE DAME DE BON SECOURS</t>
  </si>
  <si>
    <t>CH GUINGAMP</t>
  </si>
  <si>
    <t>CLINIQUE DE L'ALLIANCE - ST CYR/LOIRE</t>
  </si>
  <si>
    <t>POLYCLINIQUE LA LIGNE BLEUE</t>
  </si>
  <si>
    <t>GCS GHICL CLINIQUE STE MARIE</t>
  </si>
  <si>
    <t>GPT HÔPITAUX INSTITUT CATHOLIQUE LILLE</t>
  </si>
  <si>
    <t>CH ARMENTIERES</t>
  </si>
  <si>
    <t>CH CLERMONT</t>
  </si>
  <si>
    <t>HÔPITAL PRIVÉ ARRAS LES BONNETTES</t>
  </si>
  <si>
    <t>VIVALTO</t>
  </si>
  <si>
    <t>POLYCLINIQUE RENE ANGELERGUES</t>
  </si>
  <si>
    <t>CLINIQUE CHANTEREINE</t>
  </si>
  <si>
    <t>CLINIQUE DE TOURNAN</t>
  </si>
  <si>
    <t>HOPITAL LA PORTE VERTE</t>
  </si>
  <si>
    <t>HOPITAL PRIVÉ CLAUDE GALIEN</t>
  </si>
  <si>
    <t>EPS VILLE-EVRARD</t>
  </si>
  <si>
    <t>HÔPITAL EUROPEEN LA ROSERAIE</t>
  </si>
  <si>
    <t>CENTRE CARDIOLOGIQUE DU NORD</t>
  </si>
  <si>
    <t>HÔPITAL PRIVÉ ARMAND BRILLARD</t>
  </si>
  <si>
    <t>CLINIQUE CHIRURGICALE PASTEUR EVREUX</t>
  </si>
  <si>
    <t>CLINIQUE MATHILDE</t>
  </si>
  <si>
    <t>CLINIQUE SAINT-HILAIRE ROUEN</t>
  </si>
  <si>
    <t>CENTRE CLINICAL</t>
  </si>
  <si>
    <t>CLINIQUE CALABET</t>
  </si>
  <si>
    <t>CH AGEN-NERAC</t>
  </si>
  <si>
    <t>CH NORD DEUX-SEVRES</t>
  </si>
  <si>
    <t>CENTRE HOSPITALIER ESQUIROL</t>
  </si>
  <si>
    <t>CH DECAZEVILLE</t>
  </si>
  <si>
    <t>CH LES SABLES D'O.</t>
  </si>
  <si>
    <t>NOUVELLE CLINIQUE BONNEFON</t>
  </si>
  <si>
    <t>LA CLINIQUE MUTUALISTE CATALANE</t>
  </si>
  <si>
    <t>CLINIQUE SAINT-JOSEPH</t>
  </si>
  <si>
    <t>CENTRE LES CAPUCINS</t>
  </si>
  <si>
    <t>POLYCLINIQUE DU MAINE</t>
  </si>
  <si>
    <t>POLYCINIQUE DES ALPES DU SUD GAP</t>
  </si>
  <si>
    <t>CLINIQUE SAINT GEORGE</t>
  </si>
  <si>
    <t>CLINIQUE DE LA RESIDENCE DU PARC</t>
  </si>
  <si>
    <t>CH DU PAYS D'APT</t>
  </si>
  <si>
    <t>CH DE CARPENTRAS</t>
  </si>
  <si>
    <t>CHS DE MONTFAVET</t>
  </si>
  <si>
    <t>CLINIQUE LES EAUX CLAIRES</t>
  </si>
  <si>
    <t>GGCO</t>
  </si>
  <si>
    <t>750712184</t>
  </si>
  <si>
    <t>050000090</t>
  </si>
  <si>
    <t>490000262</t>
  </si>
  <si>
    <t>820000057</t>
  </si>
  <si>
    <t>680000486</t>
  </si>
  <si>
    <t>370000093</t>
  </si>
  <si>
    <t>330000340</t>
  </si>
  <si>
    <t>690024773</t>
  </si>
  <si>
    <t>770020030</t>
  </si>
  <si>
    <t>750050999</t>
  </si>
  <si>
    <t>750056277</t>
  </si>
  <si>
    <t>750058448</t>
  </si>
  <si>
    <t>750140030</t>
  </si>
  <si>
    <t>750150013</t>
  </si>
  <si>
    <t>940813033</t>
  </si>
  <si>
    <t>140000092</t>
  </si>
  <si>
    <t>760780791</t>
  </si>
  <si>
    <t>640780813</t>
  </si>
  <si>
    <t>340022979</t>
  </si>
  <si>
    <t>810000380</t>
  </si>
  <si>
    <t>490531910</t>
  </si>
  <si>
    <t>970302022</t>
  </si>
  <si>
    <t>100002351</t>
  </si>
  <si>
    <t>CLINIQUE DE CHAMPAGNE - TROYES</t>
  </si>
  <si>
    <t>670780386</t>
  </si>
  <si>
    <t>CLINIQUE SAINTE ODILE HAGUENAU</t>
  </si>
  <si>
    <t>330780511</t>
  </si>
  <si>
    <t>CLINIQUE SAINTE ANNE</t>
  </si>
  <si>
    <t>190000224</t>
  </si>
  <si>
    <t>CENTRE MÉDICO-CHIRURGICAL LES CEDRES BRIVE</t>
  </si>
  <si>
    <t>POLYCLINIQUE DU PARC DREVON</t>
  </si>
  <si>
    <t>210011847</t>
  </si>
  <si>
    <t>CLINIQUE RHENA GCS ES</t>
  </si>
  <si>
    <t>670018068</t>
  </si>
  <si>
    <t>290000041</t>
  </si>
  <si>
    <t>CH FERDINAND GRALL LANDERNEAU</t>
  </si>
  <si>
    <t>430000034</t>
  </si>
  <si>
    <t>CENTRE HOSPITALIER SECTEUR DE BRIOUDE</t>
  </si>
  <si>
    <t>CH LUNEVILLE</t>
  </si>
  <si>
    <t>540000080</t>
  </si>
  <si>
    <t>CLINIQUE DES AUGUSTINES</t>
  </si>
  <si>
    <t>560000184</t>
  </si>
  <si>
    <t>630780997</t>
  </si>
  <si>
    <t>CENTRE HOSPITALIER AMBERT</t>
  </si>
  <si>
    <t>650783160</t>
  </si>
  <si>
    <t>GROUPEMENT HOSPITALIER MUTUALISTE LES PORTES DU SUD</t>
  </si>
  <si>
    <t>690780416</t>
  </si>
  <si>
    <t>740780192</t>
  </si>
  <si>
    <t>CENTRE MEDICAL DE PRAZ COUTANT</t>
  </si>
  <si>
    <t>770020477</t>
  </si>
  <si>
    <t>HOP FORCILLES FONDATION COGNACQ JAY</t>
  </si>
  <si>
    <t>780150066</t>
  </si>
  <si>
    <t>840004659</t>
  </si>
  <si>
    <t>CHI CAVAILLON LAURIS</t>
  </si>
  <si>
    <t>870000031</t>
  </si>
  <si>
    <t>CH ST YRIEIX</t>
  </si>
  <si>
    <t>420780504</t>
  </si>
  <si>
    <t>CLINIQUE DU PARC ST PRIEST EN JAREZ</t>
  </si>
  <si>
    <t>690780358</t>
  </si>
  <si>
    <t>280505777</t>
  </si>
  <si>
    <t>370103673</t>
  </si>
  <si>
    <t>ASSAD HAD D'INDRE ET LOIRE</t>
  </si>
  <si>
    <t>450000237</t>
  </si>
  <si>
    <t>CLINIQUE JEANNE D'ARC - GIEN</t>
  </si>
  <si>
    <t>520780180</t>
  </si>
  <si>
    <t>CLINIQUE FRANCOIS 1ER</t>
  </si>
  <si>
    <t>540000445</t>
  </si>
  <si>
    <t>670005479</t>
  </si>
  <si>
    <t>020010047</t>
  </si>
  <si>
    <t>620101311</t>
  </si>
  <si>
    <t>CLINIQUE DES 2 CAPS</t>
  </si>
  <si>
    <t>910300144</t>
  </si>
  <si>
    <t>940300445</t>
  </si>
  <si>
    <t>HÔPITAL PRIVÉ DE THIAIS</t>
  </si>
  <si>
    <t>760783035</t>
  </si>
  <si>
    <t>400780342</t>
  </si>
  <si>
    <t>400780888</t>
  </si>
  <si>
    <t>640016580</t>
  </si>
  <si>
    <t>CENTRE DE CARDIOLOGIE DU PAYS BASQUE</t>
  </si>
  <si>
    <t>300780228</t>
  </si>
  <si>
    <t>POLYCLINIQUE LA GARAUD</t>
  </si>
  <si>
    <t>340780634</t>
  </si>
  <si>
    <t>460006075</t>
  </si>
  <si>
    <t>CLINIQUE FONT REDONDE</t>
  </si>
  <si>
    <t>130037922</t>
  </si>
  <si>
    <t>130041767</t>
  </si>
  <si>
    <t>EUROMED CARDIO</t>
  </si>
  <si>
    <t>130784713</t>
  </si>
  <si>
    <t>CLINIQUE BEAUREGARD</t>
  </si>
  <si>
    <t>970100178</t>
  </si>
  <si>
    <t>CH DE LA BASSE TERRE</t>
  </si>
  <si>
    <t>POLYCLINIQUE ST CLAUDE</t>
  </si>
  <si>
    <t>2B0000145</t>
  </si>
  <si>
    <t>POLYCLINIQUE LA RESIDENCE MAYMARD</t>
  </si>
  <si>
    <t>NOUVELLE CLINIQUE SAINT FRANCOIS</t>
  </si>
  <si>
    <t>CLINIQUE JEAN LE BON</t>
  </si>
  <si>
    <t>ESPACE CHIRURGICAL AMBROISE PARE NANCY</t>
  </si>
  <si>
    <t>CLINIQUE DU VAL D'OUEST-VENDOME</t>
  </si>
  <si>
    <t>CENTRE MÉDICO-CHIRURGICAL ET OBST</t>
  </si>
  <si>
    <t>HÔPITAL ET IFSI CROIX-ROUGE</t>
  </si>
  <si>
    <t>HAD SANTÉ SERVICE DAX</t>
  </si>
  <si>
    <t>AURAL HAD</t>
  </si>
  <si>
    <t>ASSISTANCE PUBLIQUE AP-HP</t>
  </si>
  <si>
    <t>CHU TOULOUSE</t>
  </si>
  <si>
    <t>CHRU BREST</t>
  </si>
  <si>
    <t>CHRU DE TOURS</t>
  </si>
  <si>
    <t>CHU DE REIMS</t>
  </si>
  <si>
    <t>INSTITUT GUSTAVE ROUSSY</t>
  </si>
  <si>
    <t>Provence-Alpes-Côte d'Azur</t>
  </si>
  <si>
    <t>Guadeloupe</t>
  </si>
  <si>
    <t>Guyane</t>
  </si>
  <si>
    <t>Martinique</t>
  </si>
  <si>
    <t>Océan Indien</t>
  </si>
  <si>
    <t>750810814</t>
  </si>
  <si>
    <t>SERVICE DE SANTE DES ARMEES</t>
  </si>
  <si>
    <t>SSA</t>
  </si>
  <si>
    <t>Service de santé des armées (SSA)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</si>
</sst>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3" fontId="0" fillId="0" borderId="1" xfId="0" applyNumberFormat="1" applyFill="1" applyBorder="1"/>
    <xf numFmtId="49" fontId="0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ont="1"/>
    <xf numFmtId="49" fontId="4" fillId="0" borderId="1" xfId="0" applyNumberFormat="1" applyFont="1" applyFill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/>
      <protection hidden="1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64" fontId="0" fillId="0" borderId="1" xfId="0" applyNumberFormat="1" applyFill="1" applyBorder="1"/>
    <xf numFmtId="164" fontId="0" fillId="0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 applyProtection="1">
      <alignment horizontal="left" vertical="center"/>
      <protection hidden="1"/>
    </xf>
    <xf numFmtId="164" fontId="0" fillId="0" borderId="1" xfId="0" applyNumberFormat="1" applyBorder="1"/>
    <xf numFmtId="3" fontId="0" fillId="0" borderId="0" xfId="0" applyNumberFormat="1"/>
    <xf numFmtId="44" fontId="0" fillId="0" borderId="0" xfId="0" applyNumberFormat="1"/>
    <xf numFmtId="2" fontId="0" fillId="0" borderId="0" xfId="0" applyNumberFormat="1"/>
    <xf numFmtId="2" fontId="0" fillId="0" borderId="0" xfId="0" applyNumberFormat="1" applyFont="1"/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>
      <alignment vertical="center"/>
    </xf>
    <xf numFmtId="0" fontId="0" fillId="0" borderId="1" xfId="0" quotePrefix="1" applyFont="1" applyFill="1" applyBorder="1" applyAlignment="1" applyProtection="1">
      <alignment horizontal="left" vertical="center"/>
      <protection hidden="1"/>
    </xf>
    <xf numFmtId="164" fontId="4" fillId="0" borderId="1" xfId="0" quotePrefix="1" applyNumberFormat="1" applyFont="1" applyFill="1" applyBorder="1" applyAlignment="1" applyProtection="1">
      <alignment horizontal="left" vertical="center"/>
      <protection hidden="1"/>
    </xf>
    <xf numFmtId="0" fontId="4" fillId="0" borderId="1" xfId="0" quotePrefix="1" applyFont="1" applyFill="1" applyBorder="1" applyAlignment="1" applyProtection="1">
      <alignment horizontal="left" vertical="center"/>
      <protection hidden="1"/>
    </xf>
    <xf numFmtId="164" fontId="0" fillId="0" borderId="1" xfId="0" quotePrefix="1" applyNumberFormat="1" applyFill="1" applyBorder="1" applyAlignment="1">
      <alignment horizontal="left"/>
    </xf>
    <xf numFmtId="164" fontId="4" fillId="2" borderId="1" xfId="0" quotePrefix="1" applyNumberFormat="1" applyFont="1" applyFill="1" applyBorder="1" applyAlignment="1" applyProtection="1">
      <alignment horizontal="left" vertical="center"/>
      <protection hidden="1"/>
    </xf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164" fontId="4" fillId="0" borderId="1" xfId="0" quotePrefix="1" applyNumberFormat="1" applyFont="1" applyFill="1" applyBorder="1" applyAlignment="1" applyProtection="1">
      <alignment horizontal="left" vertical="center"/>
      <protection hidden="1"/>
    </xf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164" fontId="4" fillId="0" borderId="1" xfId="0" quotePrefix="1" applyNumberFormat="1" applyFont="1" applyFill="1" applyBorder="1" applyAlignment="1" applyProtection="1">
      <alignment horizontal="left" vertical="center"/>
      <protection hidden="1"/>
    </xf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164" fontId="4" fillId="0" borderId="1" xfId="0" quotePrefix="1" applyNumberFormat="1" applyFont="1" applyFill="1" applyBorder="1" applyAlignment="1" applyProtection="1">
      <alignment horizontal="left" vertical="center"/>
      <protection hidden="1"/>
    </xf>
    <xf numFmtId="0" fontId="4" fillId="0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ont="1"/>
    <xf numFmtId="3" fontId="0" fillId="0" borderId="1" xfId="0" applyNumberFormat="1" applyFont="1" applyFill="1" applyBorder="1" applyAlignment="1" applyProtection="1">
      <alignment horizontal="right" vertical="center"/>
      <protection hidden="1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 applyProtection="1">
      <alignment horizontal="right" vertical="center"/>
      <protection hidden="1"/>
    </xf>
    <xf numFmtId="164" fontId="4" fillId="0" borderId="1" xfId="0" applyNumberFormat="1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64" fontId="4" fillId="0" borderId="1" xfId="0" quotePrefix="1" applyNumberFormat="1" applyFont="1" applyFill="1" applyBorder="1" applyAlignment="1" applyProtection="1">
      <alignment horizontal="left" vertical="center"/>
      <protection hidden="1"/>
    </xf>
    <xf numFmtId="164" fontId="4" fillId="0" borderId="4" xfId="0" quotePrefix="1" applyNumberFormat="1" applyFont="1" applyFill="1" applyBorder="1" applyAlignment="1" applyProtection="1">
      <alignment horizontal="left" vertical="center"/>
      <protection hidden="1"/>
    </xf>
    <xf numFmtId="0" fontId="0" fillId="3" borderId="1" xfId="0" applyFill="1" applyBorder="1"/>
    <xf numFmtId="0" fontId="4" fillId="3" borderId="1" xfId="0" applyFont="1" applyFill="1" applyBorder="1"/>
    <xf numFmtId="3" fontId="0" fillId="3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RRI-2017_C2_Projets-Recherche_v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2-2017_atu_Nov-D&#233;c_2016_mco_had_donn&#233;es%20scell&#233;es_20170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cours%20exceptionnel_v2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4"/>
      <sheetName val="Feuil1"/>
      <sheetName val="Feuil2"/>
      <sheetName val="Feuil3"/>
    </sheetNames>
    <sheetDataSet>
      <sheetData sheetId="0">
        <row r="3">
          <cell r="A3" t="str">
            <v>Somme de Dotation déléguée 2ème circulaire 2017 (€)</v>
          </cell>
          <cell r="B3" t="str">
            <v>Étiquettes de colonnes</v>
          </cell>
        </row>
        <row r="4">
          <cell r="A4" t="str">
            <v>Étiquettes de lignes</v>
          </cell>
          <cell r="B4" t="str">
            <v>PHRCI</v>
          </cell>
          <cell r="C4" t="str">
            <v>PHRCK</v>
          </cell>
          <cell r="D4" t="str">
            <v>PHRCN</v>
          </cell>
          <cell r="E4" t="str">
            <v>PHRIP</v>
          </cell>
          <cell r="F4" t="str">
            <v>PREPS</v>
          </cell>
          <cell r="G4" t="str">
            <v>PRME</v>
          </cell>
          <cell r="H4" t="str">
            <v>PRMEK</v>
          </cell>
          <cell r="I4" t="str">
            <v>PRTK</v>
          </cell>
          <cell r="J4" t="str">
            <v>PRTS</v>
          </cell>
          <cell r="K4" t="str">
            <v>SERI</v>
          </cell>
          <cell r="L4" t="str">
            <v>(vide)</v>
          </cell>
          <cell r="M4" t="str">
            <v>Total général</v>
          </cell>
        </row>
        <row r="5">
          <cell r="A5" t="str">
            <v>060023306</v>
          </cell>
          <cell r="B5"/>
          <cell r="C5"/>
          <cell r="D5"/>
          <cell r="E5"/>
          <cell r="F5"/>
          <cell r="G5">
            <v>297637</v>
          </cell>
          <cell r="H5"/>
          <cell r="I5"/>
          <cell r="J5"/>
          <cell r="K5"/>
          <cell r="L5"/>
          <cell r="M5">
            <v>297637</v>
          </cell>
        </row>
        <row r="6">
          <cell r="A6" t="str">
            <v>CHU DE NICE</v>
          </cell>
          <cell r="B6"/>
          <cell r="C6"/>
          <cell r="D6"/>
          <cell r="E6"/>
          <cell r="F6"/>
          <cell r="G6">
            <v>297637</v>
          </cell>
          <cell r="H6"/>
          <cell r="I6"/>
          <cell r="J6"/>
          <cell r="K6"/>
          <cell r="L6"/>
          <cell r="M6">
            <v>297637</v>
          </cell>
        </row>
        <row r="7">
          <cell r="A7" t="str">
            <v>130786049</v>
          </cell>
          <cell r="B7">
            <v>73872</v>
          </cell>
          <cell r="C7"/>
          <cell r="D7">
            <v>625095</v>
          </cell>
          <cell r="E7"/>
          <cell r="F7">
            <v>238850</v>
          </cell>
          <cell r="G7"/>
          <cell r="H7"/>
          <cell r="I7"/>
          <cell r="J7"/>
          <cell r="K7"/>
          <cell r="L7"/>
          <cell r="M7">
            <v>937817</v>
          </cell>
        </row>
        <row r="8">
          <cell r="A8" t="str">
            <v>AP-HM</v>
          </cell>
          <cell r="B8">
            <v>73872</v>
          </cell>
          <cell r="C8"/>
          <cell r="D8">
            <v>625095</v>
          </cell>
          <cell r="E8"/>
          <cell r="F8">
            <v>238850</v>
          </cell>
          <cell r="G8"/>
          <cell r="H8"/>
          <cell r="I8"/>
          <cell r="J8"/>
          <cell r="K8"/>
          <cell r="L8"/>
          <cell r="M8">
            <v>937817</v>
          </cell>
        </row>
        <row r="9">
          <cell r="A9" t="str">
            <v>140000100</v>
          </cell>
          <cell r="B9">
            <v>174780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>
            <v>174780</v>
          </cell>
        </row>
        <row r="10">
          <cell r="A10" t="str">
            <v>CHU COTE DE NACRE - CAEN</v>
          </cell>
          <cell r="B10">
            <v>174780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>
            <v>174780</v>
          </cell>
        </row>
        <row r="11">
          <cell r="A11" t="str">
            <v>250000015</v>
          </cell>
          <cell r="B11">
            <v>51416</v>
          </cell>
          <cell r="C11"/>
          <cell r="D11">
            <v>96281</v>
          </cell>
          <cell r="E11"/>
          <cell r="F11"/>
          <cell r="G11"/>
          <cell r="H11"/>
          <cell r="I11"/>
          <cell r="J11"/>
          <cell r="K11"/>
          <cell r="L11"/>
          <cell r="M11">
            <v>147697</v>
          </cell>
        </row>
        <row r="12">
          <cell r="A12" t="str">
            <v>CHU BESANCON</v>
          </cell>
          <cell r="B12">
            <v>51416</v>
          </cell>
          <cell r="C12"/>
          <cell r="D12">
            <v>96281</v>
          </cell>
          <cell r="E12"/>
          <cell r="F12"/>
          <cell r="G12"/>
          <cell r="H12"/>
          <cell r="I12"/>
          <cell r="J12"/>
          <cell r="K12"/>
          <cell r="L12"/>
          <cell r="M12">
            <v>147697</v>
          </cell>
        </row>
        <row r="13">
          <cell r="A13" t="str">
            <v>290000017</v>
          </cell>
          <cell r="B13">
            <v>-39600</v>
          </cell>
          <cell r="C13"/>
          <cell r="D13">
            <v>599240</v>
          </cell>
          <cell r="E13"/>
          <cell r="F13"/>
          <cell r="G13"/>
          <cell r="H13"/>
          <cell r="I13"/>
          <cell r="J13"/>
          <cell r="K13"/>
          <cell r="L13"/>
          <cell r="M13">
            <v>559640</v>
          </cell>
        </row>
        <row r="14">
          <cell r="A14" t="str">
            <v>CHRU BREST</v>
          </cell>
          <cell r="B14">
            <v>-39600</v>
          </cell>
          <cell r="C14"/>
          <cell r="D14">
            <v>599240</v>
          </cell>
          <cell r="E14"/>
          <cell r="F14"/>
          <cell r="G14"/>
          <cell r="H14"/>
          <cell r="I14"/>
          <cell r="J14"/>
          <cell r="K14"/>
          <cell r="L14"/>
          <cell r="M14">
            <v>559640</v>
          </cell>
        </row>
        <row r="15">
          <cell r="A15" t="str">
            <v>300780038</v>
          </cell>
          <cell r="B15">
            <v>224245</v>
          </cell>
          <cell r="C15"/>
          <cell r="D15">
            <v>487006</v>
          </cell>
          <cell r="E15"/>
          <cell r="F15"/>
          <cell r="G15"/>
          <cell r="H15"/>
          <cell r="I15"/>
          <cell r="J15"/>
          <cell r="K15"/>
          <cell r="L15"/>
          <cell r="M15">
            <v>711251</v>
          </cell>
        </row>
        <row r="16">
          <cell r="A16" t="str">
            <v>CHU NIMES</v>
          </cell>
          <cell r="B16">
            <v>224245</v>
          </cell>
          <cell r="C16"/>
          <cell r="D16">
            <v>487006</v>
          </cell>
          <cell r="E16"/>
          <cell r="F16"/>
          <cell r="G16"/>
          <cell r="H16"/>
          <cell r="I16"/>
          <cell r="J16"/>
          <cell r="K16"/>
          <cell r="L16"/>
          <cell r="M16">
            <v>711251</v>
          </cell>
        </row>
        <row r="17">
          <cell r="A17" t="str">
            <v>310781406</v>
          </cell>
          <cell r="B17">
            <v>167864</v>
          </cell>
          <cell r="C17"/>
          <cell r="D17">
            <v>727352</v>
          </cell>
          <cell r="E17"/>
          <cell r="F17"/>
          <cell r="G17"/>
          <cell r="H17"/>
          <cell r="I17"/>
          <cell r="J17"/>
          <cell r="K17"/>
          <cell r="L17"/>
          <cell r="M17">
            <v>895216</v>
          </cell>
        </row>
        <row r="18">
          <cell r="A18" t="str">
            <v>CHU TOULOUSE</v>
          </cell>
          <cell r="B18">
            <v>167864</v>
          </cell>
          <cell r="C18"/>
          <cell r="D18">
            <v>727352</v>
          </cell>
          <cell r="E18"/>
          <cell r="F18"/>
          <cell r="G18"/>
          <cell r="H18"/>
          <cell r="I18"/>
          <cell r="J18"/>
          <cell r="K18"/>
          <cell r="L18"/>
          <cell r="M18">
            <v>895216</v>
          </cell>
        </row>
        <row r="19">
          <cell r="A19" t="str">
            <v>330781196</v>
          </cell>
          <cell r="B19">
            <v>115221</v>
          </cell>
          <cell r="C19"/>
          <cell r="D19">
            <v>162085</v>
          </cell>
          <cell r="E19"/>
          <cell r="F19"/>
          <cell r="G19">
            <v>452394</v>
          </cell>
          <cell r="H19"/>
          <cell r="I19"/>
          <cell r="J19"/>
          <cell r="K19"/>
          <cell r="L19"/>
          <cell r="M19">
            <v>729700</v>
          </cell>
        </row>
        <row r="20">
          <cell r="A20" t="str">
            <v>CHU HOPITAUX DE BORDEAUX</v>
          </cell>
          <cell r="B20">
            <v>115221</v>
          </cell>
          <cell r="C20"/>
          <cell r="D20">
            <v>162085</v>
          </cell>
          <cell r="E20"/>
          <cell r="F20"/>
          <cell r="G20">
            <v>452394</v>
          </cell>
          <cell r="H20"/>
          <cell r="I20"/>
          <cell r="J20"/>
          <cell r="K20"/>
          <cell r="L20"/>
          <cell r="M20">
            <v>729700</v>
          </cell>
        </row>
        <row r="21">
          <cell r="A21" t="str">
            <v>340780477</v>
          </cell>
          <cell r="B21"/>
          <cell r="C21"/>
          <cell r="D21">
            <v>241000</v>
          </cell>
          <cell r="E21"/>
          <cell r="F21"/>
          <cell r="G21"/>
          <cell r="H21"/>
          <cell r="I21"/>
          <cell r="J21"/>
          <cell r="K21"/>
          <cell r="L21"/>
          <cell r="M21">
            <v>241000</v>
          </cell>
        </row>
        <row r="22">
          <cell r="A22" t="str">
            <v>CHU MONTPELLIER</v>
          </cell>
          <cell r="B22"/>
          <cell r="C22"/>
          <cell r="D22">
            <v>241000</v>
          </cell>
          <cell r="E22"/>
          <cell r="F22"/>
          <cell r="G22"/>
          <cell r="H22"/>
          <cell r="I22"/>
          <cell r="J22"/>
          <cell r="K22"/>
          <cell r="L22"/>
          <cell r="M22">
            <v>241000</v>
          </cell>
        </row>
        <row r="23">
          <cell r="A23" t="str">
            <v>350005179</v>
          </cell>
          <cell r="B23">
            <v>135621</v>
          </cell>
          <cell r="C23"/>
          <cell r="D23">
            <v>587633</v>
          </cell>
          <cell r="E23"/>
          <cell r="F23">
            <v>15236</v>
          </cell>
          <cell r="G23"/>
          <cell r="H23"/>
          <cell r="I23"/>
          <cell r="J23"/>
          <cell r="K23"/>
          <cell r="L23"/>
          <cell r="M23">
            <v>738490</v>
          </cell>
        </row>
        <row r="24">
          <cell r="A24" t="str">
            <v>CHU DE RENNES</v>
          </cell>
          <cell r="B24">
            <v>135621</v>
          </cell>
          <cell r="C24"/>
          <cell r="D24">
            <v>587633</v>
          </cell>
          <cell r="E24"/>
          <cell r="F24">
            <v>15236</v>
          </cell>
          <cell r="G24"/>
          <cell r="H24"/>
          <cell r="I24"/>
          <cell r="J24"/>
          <cell r="K24"/>
          <cell r="L24"/>
          <cell r="M24">
            <v>738490</v>
          </cell>
        </row>
        <row r="25">
          <cell r="A25" t="str">
            <v>370000481</v>
          </cell>
          <cell r="B25">
            <v>79297</v>
          </cell>
          <cell r="C25"/>
          <cell r="D25">
            <v>345637</v>
          </cell>
          <cell r="E25"/>
          <cell r="F25"/>
          <cell r="G25"/>
          <cell r="H25"/>
          <cell r="I25"/>
          <cell r="J25"/>
          <cell r="K25"/>
          <cell r="L25"/>
          <cell r="M25">
            <v>424934</v>
          </cell>
        </row>
        <row r="26">
          <cell r="A26" t="str">
            <v>CHRU DE TOURS</v>
          </cell>
          <cell r="B26">
            <v>79297</v>
          </cell>
          <cell r="C26"/>
          <cell r="D26">
            <v>345637</v>
          </cell>
          <cell r="E26"/>
          <cell r="F26"/>
          <cell r="G26"/>
          <cell r="H26"/>
          <cell r="I26"/>
          <cell r="J26"/>
          <cell r="K26"/>
          <cell r="L26"/>
          <cell r="M26">
            <v>424934</v>
          </cell>
        </row>
        <row r="27">
          <cell r="A27" t="str">
            <v>380780080</v>
          </cell>
          <cell r="B27">
            <v>26000</v>
          </cell>
          <cell r="C27"/>
          <cell r="D27"/>
          <cell r="E27"/>
          <cell r="F27">
            <v>30478</v>
          </cell>
          <cell r="G27"/>
          <cell r="H27"/>
          <cell r="I27"/>
          <cell r="J27"/>
          <cell r="K27"/>
          <cell r="L27"/>
          <cell r="M27">
            <v>56478</v>
          </cell>
        </row>
        <row r="28">
          <cell r="A28" t="str">
            <v>CHU GRENOBLE</v>
          </cell>
          <cell r="B28">
            <v>26000</v>
          </cell>
          <cell r="C28"/>
          <cell r="D28"/>
          <cell r="E28"/>
          <cell r="F28">
            <v>30478</v>
          </cell>
          <cell r="G28"/>
          <cell r="H28"/>
          <cell r="I28"/>
          <cell r="J28"/>
          <cell r="K28"/>
          <cell r="L28"/>
          <cell r="M28">
            <v>56478</v>
          </cell>
        </row>
        <row r="29">
          <cell r="A29" t="str">
            <v>420784878</v>
          </cell>
          <cell r="B29">
            <v>65261</v>
          </cell>
          <cell r="C29"/>
          <cell r="D29">
            <v>984012</v>
          </cell>
          <cell r="E29"/>
          <cell r="F29"/>
          <cell r="G29"/>
          <cell r="H29"/>
          <cell r="I29"/>
          <cell r="J29"/>
          <cell r="K29"/>
          <cell r="L29"/>
          <cell r="M29">
            <v>1049273</v>
          </cell>
        </row>
        <row r="30">
          <cell r="A30" t="str">
            <v>CHU SAINT-ETIENNE</v>
          </cell>
          <cell r="B30">
            <v>65261</v>
          </cell>
          <cell r="C30"/>
          <cell r="D30">
            <v>984012</v>
          </cell>
          <cell r="E30"/>
          <cell r="F30"/>
          <cell r="G30"/>
          <cell r="H30"/>
          <cell r="I30"/>
          <cell r="J30"/>
          <cell r="K30"/>
          <cell r="L30"/>
          <cell r="M30">
            <v>1049273</v>
          </cell>
        </row>
        <row r="31">
          <cell r="A31" t="str">
            <v>440000289</v>
          </cell>
          <cell r="B31">
            <v>159146</v>
          </cell>
          <cell r="C31"/>
          <cell r="D31">
            <v>600138</v>
          </cell>
          <cell r="E31"/>
          <cell r="F31">
            <v>73462</v>
          </cell>
          <cell r="G31"/>
          <cell r="H31"/>
          <cell r="I31"/>
          <cell r="J31"/>
          <cell r="K31"/>
          <cell r="L31"/>
          <cell r="M31">
            <v>832746</v>
          </cell>
        </row>
        <row r="32">
          <cell r="A32" t="str">
            <v>CHU DE NANTES</v>
          </cell>
          <cell r="B32">
            <v>159146</v>
          </cell>
          <cell r="C32"/>
          <cell r="D32">
            <v>600138</v>
          </cell>
          <cell r="E32"/>
          <cell r="F32">
            <v>73462</v>
          </cell>
          <cell r="G32"/>
          <cell r="H32"/>
          <cell r="I32"/>
          <cell r="J32"/>
          <cell r="K32"/>
          <cell r="L32"/>
          <cell r="M32">
            <v>832746</v>
          </cell>
        </row>
        <row r="33">
          <cell r="A33" t="str">
            <v>490000031</v>
          </cell>
          <cell r="B33">
            <v>71292</v>
          </cell>
          <cell r="C33"/>
          <cell r="D33">
            <v>349358</v>
          </cell>
          <cell r="E33">
            <v>146586</v>
          </cell>
          <cell r="F33"/>
          <cell r="G33"/>
          <cell r="H33"/>
          <cell r="I33"/>
          <cell r="J33"/>
          <cell r="K33"/>
          <cell r="L33"/>
          <cell r="M33">
            <v>567236</v>
          </cell>
        </row>
        <row r="34">
          <cell r="A34" t="str">
            <v>CHU D'ANGERS</v>
          </cell>
          <cell r="B34">
            <v>71292</v>
          </cell>
          <cell r="C34"/>
          <cell r="D34">
            <v>349358</v>
          </cell>
          <cell r="E34">
            <v>146586</v>
          </cell>
          <cell r="F34"/>
          <cell r="G34"/>
          <cell r="H34"/>
          <cell r="I34"/>
          <cell r="J34"/>
          <cell r="K34"/>
          <cell r="L34"/>
          <cell r="M34">
            <v>567236</v>
          </cell>
        </row>
        <row r="35">
          <cell r="A35" t="str">
            <v>510000029</v>
          </cell>
          <cell r="B35">
            <v>119206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119206</v>
          </cell>
        </row>
        <row r="36">
          <cell r="A36" t="str">
            <v>CHU DE REIMS</v>
          </cell>
          <cell r="B36">
            <v>119206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119206</v>
          </cell>
        </row>
        <row r="37">
          <cell r="A37" t="str">
            <v>540023264</v>
          </cell>
          <cell r="B37">
            <v>166027</v>
          </cell>
          <cell r="C37"/>
          <cell r="D37">
            <v>534192</v>
          </cell>
          <cell r="E37"/>
          <cell r="F37"/>
          <cell r="G37">
            <v>791773</v>
          </cell>
          <cell r="H37"/>
          <cell r="I37"/>
          <cell r="J37"/>
          <cell r="K37">
            <v>239056</v>
          </cell>
          <cell r="L37"/>
          <cell r="M37">
            <v>1731048</v>
          </cell>
        </row>
        <row r="38">
          <cell r="A38" t="str">
            <v>CHU DE NANCY</v>
          </cell>
          <cell r="B38">
            <v>166027</v>
          </cell>
          <cell r="C38"/>
          <cell r="D38">
            <v>534192</v>
          </cell>
          <cell r="E38"/>
          <cell r="F38"/>
          <cell r="G38">
            <v>791773</v>
          </cell>
          <cell r="H38"/>
          <cell r="I38"/>
          <cell r="J38"/>
          <cell r="K38">
            <v>239056</v>
          </cell>
          <cell r="L38"/>
          <cell r="M38">
            <v>1731048</v>
          </cell>
        </row>
        <row r="39">
          <cell r="A39" t="str">
            <v>590051801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>
            <v>30065</v>
          </cell>
          <cell r="L39"/>
          <cell r="M39">
            <v>30065</v>
          </cell>
        </row>
        <row r="40">
          <cell r="A40" t="str">
            <v>GCS DU GPT DES HOPITAUX DE L'ICL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>
            <v>30065</v>
          </cell>
          <cell r="L40"/>
          <cell r="M40">
            <v>30065</v>
          </cell>
        </row>
        <row r="41">
          <cell r="A41" t="str">
            <v>590780193</v>
          </cell>
          <cell r="B41">
            <v>276294</v>
          </cell>
          <cell r="C41"/>
          <cell r="D41">
            <v>266740</v>
          </cell>
          <cell r="E41"/>
          <cell r="F41"/>
          <cell r="G41"/>
          <cell r="H41"/>
          <cell r="I41"/>
          <cell r="J41"/>
          <cell r="K41"/>
          <cell r="L41"/>
          <cell r="M41">
            <v>543034</v>
          </cell>
        </row>
        <row r="42">
          <cell r="A42" t="str">
            <v>CHR/U LILLE</v>
          </cell>
          <cell r="B42">
            <v>276294</v>
          </cell>
          <cell r="C42"/>
          <cell r="D42">
            <v>266740</v>
          </cell>
          <cell r="E42"/>
          <cell r="F42"/>
          <cell r="G42"/>
          <cell r="H42"/>
          <cell r="I42"/>
          <cell r="J42"/>
          <cell r="K42"/>
          <cell r="L42"/>
          <cell r="M42">
            <v>543034</v>
          </cell>
        </row>
        <row r="43">
          <cell r="A43" t="str">
            <v>590782215</v>
          </cell>
          <cell r="B43">
            <v>49971</v>
          </cell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49971</v>
          </cell>
        </row>
        <row r="44">
          <cell r="A44" t="str">
            <v>CH VALENCIENNES</v>
          </cell>
          <cell r="B44">
            <v>49971</v>
          </cell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49971</v>
          </cell>
        </row>
        <row r="45">
          <cell r="A45" t="str">
            <v>630780989</v>
          </cell>
          <cell r="B45">
            <v>178527</v>
          </cell>
          <cell r="C45"/>
          <cell r="D45">
            <v>430335</v>
          </cell>
          <cell r="E45"/>
          <cell r="F45"/>
          <cell r="G45"/>
          <cell r="H45"/>
          <cell r="I45"/>
          <cell r="J45"/>
          <cell r="K45"/>
          <cell r="L45"/>
          <cell r="M45">
            <v>608862</v>
          </cell>
        </row>
        <row r="46">
          <cell r="A46" t="str">
            <v>CHU DE CLERMONT-FERRAND</v>
          </cell>
          <cell r="B46">
            <v>178527</v>
          </cell>
          <cell r="C46"/>
          <cell r="D46">
            <v>430335</v>
          </cell>
          <cell r="E46"/>
          <cell r="F46"/>
          <cell r="G46"/>
          <cell r="H46"/>
          <cell r="I46"/>
          <cell r="J46"/>
          <cell r="K46"/>
          <cell r="L46"/>
          <cell r="M46">
            <v>608862</v>
          </cell>
        </row>
        <row r="47">
          <cell r="A47" t="str">
            <v>670780055</v>
          </cell>
          <cell r="B47">
            <v>210574</v>
          </cell>
          <cell r="C47">
            <v>240370</v>
          </cell>
          <cell r="D47">
            <v>295192</v>
          </cell>
          <cell r="E47"/>
          <cell r="F47"/>
          <cell r="G47"/>
          <cell r="H47"/>
          <cell r="I47"/>
          <cell r="J47"/>
          <cell r="K47"/>
          <cell r="L47"/>
          <cell r="M47">
            <v>746136</v>
          </cell>
        </row>
        <row r="48">
          <cell r="A48" t="str">
            <v>HOPITAUX UNIVERSITAIRES DE STRASBOURG</v>
          </cell>
          <cell r="B48">
            <v>210574</v>
          </cell>
          <cell r="C48">
            <v>240370</v>
          </cell>
          <cell r="D48">
            <v>295192</v>
          </cell>
          <cell r="E48"/>
          <cell r="F48"/>
          <cell r="G48"/>
          <cell r="H48"/>
          <cell r="I48"/>
          <cell r="J48"/>
          <cell r="K48"/>
          <cell r="L48"/>
          <cell r="M48">
            <v>746136</v>
          </cell>
        </row>
        <row r="49">
          <cell r="A49" t="str">
            <v>690781810</v>
          </cell>
          <cell r="B49">
            <v>346825</v>
          </cell>
          <cell r="C49"/>
          <cell r="D49">
            <v>1072369</v>
          </cell>
          <cell r="E49"/>
          <cell r="F49">
            <v>244192</v>
          </cell>
          <cell r="G49">
            <v>1917946</v>
          </cell>
          <cell r="H49"/>
          <cell r="I49"/>
          <cell r="J49"/>
          <cell r="K49"/>
          <cell r="L49"/>
          <cell r="M49">
            <v>3581332</v>
          </cell>
        </row>
        <row r="50">
          <cell r="A50" t="str">
            <v>HOSPICES CIVILS DE LYON</v>
          </cell>
          <cell r="B50">
            <v>346825</v>
          </cell>
          <cell r="C50"/>
          <cell r="D50">
            <v>1072369</v>
          </cell>
          <cell r="E50"/>
          <cell r="F50">
            <v>244192</v>
          </cell>
          <cell r="G50">
            <v>1917946</v>
          </cell>
          <cell r="H50"/>
          <cell r="I50"/>
          <cell r="J50"/>
          <cell r="K50"/>
          <cell r="L50"/>
          <cell r="M50">
            <v>3581332</v>
          </cell>
        </row>
        <row r="51">
          <cell r="A51" t="str">
            <v>750006728</v>
          </cell>
          <cell r="B51"/>
          <cell r="C51"/>
          <cell r="D51">
            <v>19340</v>
          </cell>
          <cell r="E51"/>
          <cell r="F51"/>
          <cell r="G51"/>
          <cell r="H51"/>
          <cell r="I51"/>
          <cell r="J51"/>
          <cell r="K51"/>
          <cell r="L51"/>
          <cell r="M51">
            <v>19340</v>
          </cell>
        </row>
        <row r="52">
          <cell r="A52" t="str">
            <v>GROUPE HOSPITALIER DIACONESSES CROIX SAINT-SIMON</v>
          </cell>
          <cell r="B52"/>
          <cell r="C52"/>
          <cell r="D52">
            <v>19340</v>
          </cell>
          <cell r="E52"/>
          <cell r="F52"/>
          <cell r="G52"/>
          <cell r="H52"/>
          <cell r="I52"/>
          <cell r="J52"/>
          <cell r="K52"/>
          <cell r="L52"/>
          <cell r="M52">
            <v>19340</v>
          </cell>
        </row>
        <row r="53">
          <cell r="A53" t="str">
            <v>750712184</v>
          </cell>
          <cell r="B53">
            <v>1084258</v>
          </cell>
          <cell r="C53"/>
          <cell r="D53">
            <v>5489798</v>
          </cell>
          <cell r="E53"/>
          <cell r="F53">
            <v>353416</v>
          </cell>
          <cell r="G53">
            <v>292637</v>
          </cell>
          <cell r="H53"/>
          <cell r="I53"/>
          <cell r="J53">
            <v>295860</v>
          </cell>
          <cell r="K53"/>
          <cell r="L53"/>
          <cell r="M53">
            <v>7515969</v>
          </cell>
        </row>
        <row r="54">
          <cell r="A54" t="str">
            <v>ASSISTANCE PUBLIQUE AP-HP</v>
          </cell>
          <cell r="B54">
            <v>1084258</v>
          </cell>
          <cell r="C54"/>
          <cell r="D54">
            <v>5489798</v>
          </cell>
          <cell r="E54"/>
          <cell r="F54">
            <v>353416</v>
          </cell>
          <cell r="G54">
            <v>292637</v>
          </cell>
          <cell r="H54"/>
          <cell r="I54"/>
          <cell r="J54">
            <v>295860</v>
          </cell>
          <cell r="K54"/>
          <cell r="L54"/>
          <cell r="M54">
            <v>7515969</v>
          </cell>
        </row>
        <row r="55">
          <cell r="A55" t="str">
            <v>760780239</v>
          </cell>
          <cell r="B55">
            <v>165007</v>
          </cell>
          <cell r="C55"/>
          <cell r="D55">
            <v>378030</v>
          </cell>
          <cell r="E55"/>
          <cell r="F55"/>
          <cell r="G55"/>
          <cell r="H55"/>
          <cell r="I55"/>
          <cell r="J55"/>
          <cell r="K55"/>
          <cell r="L55"/>
          <cell r="M55">
            <v>543037</v>
          </cell>
        </row>
        <row r="56">
          <cell r="A56" t="str">
            <v>CHU ROUEN</v>
          </cell>
          <cell r="B56">
            <v>165007</v>
          </cell>
          <cell r="C56"/>
          <cell r="D56">
            <v>378030</v>
          </cell>
          <cell r="E56"/>
          <cell r="F56"/>
          <cell r="G56"/>
          <cell r="H56"/>
          <cell r="I56"/>
          <cell r="J56"/>
          <cell r="K56"/>
          <cell r="L56"/>
          <cell r="M56">
            <v>543037</v>
          </cell>
        </row>
        <row r="57">
          <cell r="A57" t="str">
            <v>760780270</v>
          </cell>
          <cell r="B57">
            <v>55432</v>
          </cell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55432</v>
          </cell>
        </row>
        <row r="58">
          <cell r="A58" t="str">
            <v>CHS DU ROUVRAY SOTTEVILLE-LES-ROUEN</v>
          </cell>
          <cell r="B58">
            <v>55432</v>
          </cell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55432</v>
          </cell>
        </row>
        <row r="59">
          <cell r="A59" t="str">
            <v>780110078</v>
          </cell>
          <cell r="B59">
            <v>67900</v>
          </cell>
          <cell r="C59"/>
          <cell r="D59">
            <v>123200</v>
          </cell>
          <cell r="E59"/>
          <cell r="F59"/>
          <cell r="G59"/>
          <cell r="H59"/>
          <cell r="I59"/>
          <cell r="J59"/>
          <cell r="K59"/>
          <cell r="L59"/>
          <cell r="M59">
            <v>191100</v>
          </cell>
        </row>
        <row r="60">
          <cell r="A60" t="str">
            <v>CH DE VERSAILLES</v>
          </cell>
          <cell r="B60">
            <v>67900</v>
          </cell>
          <cell r="C60"/>
          <cell r="D60">
            <v>123200</v>
          </cell>
          <cell r="E60"/>
          <cell r="F60"/>
          <cell r="G60"/>
          <cell r="H60"/>
          <cell r="I60"/>
          <cell r="J60"/>
          <cell r="K60"/>
          <cell r="L60"/>
          <cell r="M60">
            <v>191100</v>
          </cell>
        </row>
        <row r="61">
          <cell r="A61" t="str">
            <v>800000044</v>
          </cell>
          <cell r="B61">
            <v>46162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46162</v>
          </cell>
        </row>
        <row r="62">
          <cell r="A62" t="str">
            <v>CHU AMIENS</v>
          </cell>
          <cell r="B62">
            <v>46162</v>
          </cell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46162</v>
          </cell>
        </row>
        <row r="63">
          <cell r="A63" t="str">
            <v>870000015</v>
          </cell>
          <cell r="B63">
            <v>339721</v>
          </cell>
          <cell r="C63"/>
          <cell r="D63">
            <v>723199</v>
          </cell>
          <cell r="E63"/>
          <cell r="F63"/>
          <cell r="G63"/>
          <cell r="H63"/>
          <cell r="I63"/>
          <cell r="J63"/>
          <cell r="K63"/>
          <cell r="L63"/>
          <cell r="M63">
            <v>1062920</v>
          </cell>
        </row>
        <row r="64">
          <cell r="A64" t="str">
            <v>CHU DE LIMOGES</v>
          </cell>
          <cell r="B64">
            <v>339721</v>
          </cell>
          <cell r="C64"/>
          <cell r="D64">
            <v>723199</v>
          </cell>
          <cell r="E64"/>
          <cell r="F64"/>
          <cell r="G64"/>
          <cell r="H64"/>
          <cell r="I64"/>
          <cell r="J64"/>
          <cell r="K64"/>
          <cell r="L64"/>
          <cell r="M64">
            <v>1062920</v>
          </cell>
        </row>
        <row r="65">
          <cell r="A65" t="str">
            <v>970202271</v>
          </cell>
          <cell r="B65">
            <v>79440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>
            <v>79440</v>
          </cell>
        </row>
        <row r="66">
          <cell r="A66" t="str">
            <v>CHU DE MARTINIQUE</v>
          </cell>
          <cell r="B66">
            <v>79440</v>
          </cell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>
            <v>79440</v>
          </cell>
        </row>
        <row r="67">
          <cell r="A67" t="str">
            <v>(vide)</v>
          </cell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</row>
        <row r="68">
          <cell r="A68" t="str">
            <v>(vide)</v>
          </cell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</row>
        <row r="69">
          <cell r="A69" t="str">
            <v>940000664</v>
          </cell>
          <cell r="B69"/>
          <cell r="C69"/>
          <cell r="D69"/>
          <cell r="E69"/>
          <cell r="F69"/>
          <cell r="G69"/>
          <cell r="H69"/>
          <cell r="I69">
            <v>54162</v>
          </cell>
          <cell r="J69"/>
          <cell r="K69"/>
          <cell r="L69"/>
          <cell r="M69">
            <v>54162</v>
          </cell>
        </row>
        <row r="70">
          <cell r="A70" t="str">
            <v>INSTITUT GUSTAVE ROUSSY</v>
          </cell>
          <cell r="B70"/>
          <cell r="C70"/>
          <cell r="D70"/>
          <cell r="E70"/>
          <cell r="F70"/>
          <cell r="G70"/>
          <cell r="H70"/>
          <cell r="I70">
            <v>54162</v>
          </cell>
          <cell r="J70"/>
          <cell r="K70"/>
          <cell r="L70"/>
          <cell r="M70">
            <v>54162</v>
          </cell>
        </row>
        <row r="71">
          <cell r="A71" t="str">
            <v>640781290</v>
          </cell>
          <cell r="B71">
            <v>49998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>
            <v>49998</v>
          </cell>
        </row>
        <row r="72">
          <cell r="A72" t="str">
            <v>CENTRE HOSPITALIER DE PAU</v>
          </cell>
          <cell r="B72">
            <v>49998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>
            <v>49998</v>
          </cell>
        </row>
        <row r="73">
          <cell r="A73" t="str">
            <v>690000880</v>
          </cell>
          <cell r="B73">
            <v>45480</v>
          </cell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>
            <v>45480</v>
          </cell>
        </row>
        <row r="74">
          <cell r="A74" t="str">
            <v>CENTRE LEON BERARD</v>
          </cell>
          <cell r="B74">
            <v>45480</v>
          </cell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>
            <v>45480</v>
          </cell>
        </row>
        <row r="75">
          <cell r="A75" t="str">
            <v>210780581</v>
          </cell>
          <cell r="B75"/>
          <cell r="C75"/>
          <cell r="D75"/>
          <cell r="E75"/>
          <cell r="F75"/>
          <cell r="G75">
            <v>646936</v>
          </cell>
          <cell r="H75">
            <v>146909</v>
          </cell>
          <cell r="I75"/>
          <cell r="J75"/>
          <cell r="K75"/>
          <cell r="L75"/>
          <cell r="M75">
            <v>793845</v>
          </cell>
        </row>
        <row r="76">
          <cell r="A76" t="str">
            <v>CHU DIJON</v>
          </cell>
          <cell r="B76"/>
          <cell r="C76"/>
          <cell r="D76"/>
          <cell r="E76"/>
          <cell r="F76"/>
          <cell r="G76">
            <v>646936</v>
          </cell>
          <cell r="H76">
            <v>146909</v>
          </cell>
          <cell r="I76"/>
          <cell r="J76"/>
          <cell r="K76"/>
          <cell r="L76"/>
          <cell r="M76">
            <v>793845</v>
          </cell>
        </row>
        <row r="77">
          <cell r="A77" t="str">
            <v>640780417</v>
          </cell>
          <cell r="B77"/>
          <cell r="C77"/>
          <cell r="D77"/>
          <cell r="E77"/>
          <cell r="F77">
            <v>50000</v>
          </cell>
          <cell r="G77"/>
          <cell r="H77"/>
          <cell r="I77"/>
          <cell r="J77"/>
          <cell r="K77"/>
          <cell r="L77"/>
          <cell r="M77">
            <v>50000</v>
          </cell>
        </row>
        <row r="78">
          <cell r="A78" t="str">
            <v>CHIC COTE BASQUE</v>
          </cell>
          <cell r="B78"/>
          <cell r="C78"/>
          <cell r="D78"/>
          <cell r="E78"/>
          <cell r="F78">
            <v>50000</v>
          </cell>
          <cell r="G78"/>
          <cell r="H78"/>
          <cell r="I78"/>
          <cell r="J78"/>
          <cell r="K78"/>
          <cell r="L78"/>
          <cell r="M78">
            <v>50000</v>
          </cell>
        </row>
        <row r="79">
          <cell r="A79" t="str">
            <v>AGF</v>
          </cell>
          <cell r="B79"/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</row>
        <row r="80">
          <cell r="A80" t="str">
            <v>AJUSTEMENT GESTIONNAIRE DES FONDS</v>
          </cell>
          <cell r="B80"/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</row>
        <row r="81">
          <cell r="A81" t="str">
            <v>020000063</v>
          </cell>
          <cell r="B81"/>
          <cell r="C81"/>
          <cell r="D81"/>
          <cell r="E81"/>
          <cell r="F81"/>
          <cell r="G81"/>
          <cell r="H81"/>
          <cell r="I81"/>
          <cell r="J81"/>
          <cell r="K81">
            <v>35619</v>
          </cell>
          <cell r="L81"/>
          <cell r="M81">
            <v>35619</v>
          </cell>
        </row>
        <row r="82">
          <cell r="A82" t="str">
            <v>CENTRE HOSPITALIER DE SAINT QUENTIN</v>
          </cell>
          <cell r="B82"/>
          <cell r="C82"/>
          <cell r="D82"/>
          <cell r="E82"/>
          <cell r="F82"/>
          <cell r="G82"/>
          <cell r="H82"/>
          <cell r="I82"/>
          <cell r="J82"/>
          <cell r="K82">
            <v>35619</v>
          </cell>
          <cell r="L82"/>
          <cell r="M82">
            <v>35619</v>
          </cell>
        </row>
        <row r="83">
          <cell r="A83" t="str">
            <v>Total général</v>
          </cell>
          <cell r="B83">
            <v>4585237</v>
          </cell>
          <cell r="C83">
            <v>240370</v>
          </cell>
          <cell r="D83">
            <v>15137232</v>
          </cell>
          <cell r="E83">
            <v>146586</v>
          </cell>
          <cell r="F83">
            <v>1005634</v>
          </cell>
          <cell r="G83">
            <v>4399323</v>
          </cell>
          <cell r="H83">
            <v>146909</v>
          </cell>
          <cell r="I83">
            <v>54162</v>
          </cell>
          <cell r="J83">
            <v>295860</v>
          </cell>
          <cell r="K83">
            <v>304740</v>
          </cell>
          <cell r="L83"/>
          <cell r="M83">
            <v>26316053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O_DGF_M12_2016"/>
      <sheetName val="MCO_OQN_M12_2016"/>
      <sheetName val="HAD_DGF_M12_2016"/>
      <sheetName val="HAD_OQN_M12_2016"/>
      <sheetName val="TOTAL M11M12"/>
      <sheetName val="TOTAL M11M12 par régio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Finess</v>
          </cell>
          <cell r="B1" t="str">
            <v>Raison Sociale</v>
          </cell>
          <cell r="C1" t="str">
            <v>Région</v>
          </cell>
          <cell r="D1" t="str">
            <v>Montant MCO_DGF</v>
          </cell>
          <cell r="E1" t="str">
            <v>Montant MCO_OQN</v>
          </cell>
          <cell r="F1" t="str">
            <v>Montant HAD_DGF</v>
          </cell>
          <cell r="G1" t="str">
            <v>Montant HAD_OQN</v>
          </cell>
          <cell r="H1" t="str">
            <v>Total à déléguer en C1 2017
(M11-M12)</v>
          </cell>
          <cell r="I1" t="str">
            <v>Total à déléguer arrondi à l'euro</v>
          </cell>
          <cell r="J1" t="str">
            <v>Total délégué en C1 2017 pour M11-M12</v>
          </cell>
          <cell r="K1" t="str">
            <v>Reste à déléguer en C2 2017</v>
          </cell>
          <cell r="L1" t="str">
            <v>Pourcentage restant à déléguer</v>
          </cell>
          <cell r="M1" t="str">
            <v>Rattrapage</v>
          </cell>
          <cell r="N1" t="str">
            <v>Montant final C2 2017</v>
          </cell>
        </row>
        <row r="2">
          <cell r="A2" t="str">
            <v>010780054</v>
          </cell>
          <cell r="B2" t="str">
            <v>CH BOURG EN BRESSE</v>
          </cell>
          <cell r="C2" t="str">
            <v>Auvergne Rhône-Alpes</v>
          </cell>
          <cell r="D2">
            <v>349422.24000000022</v>
          </cell>
          <cell r="E2"/>
          <cell r="F2"/>
          <cell r="G2"/>
          <cell r="H2">
            <v>349422.24000000022</v>
          </cell>
          <cell r="I2">
            <v>349422.24000000022</v>
          </cell>
          <cell r="J2">
            <v>285200.75319091469</v>
          </cell>
          <cell r="K2">
            <v>64221.486809085531</v>
          </cell>
          <cell r="L2">
            <v>0.18379335788439077</v>
          </cell>
          <cell r="M2"/>
          <cell r="N2">
            <v>64221.486809085531</v>
          </cell>
        </row>
        <row r="3">
          <cell r="A3" t="str">
            <v>020000063</v>
          </cell>
          <cell r="B3" t="str">
            <v>CH DE SAINT QUENTIN</v>
          </cell>
          <cell r="C3" t="str">
            <v>Hauts de France</v>
          </cell>
          <cell r="D3">
            <v>231187.12300000002</v>
          </cell>
          <cell r="E3"/>
          <cell r="F3"/>
          <cell r="G3"/>
          <cell r="H3">
            <v>231187.12300000002</v>
          </cell>
          <cell r="I3">
            <v>231187.12300000002</v>
          </cell>
          <cell r="J3">
            <v>188696.46536419835</v>
          </cell>
          <cell r="K3">
            <v>42490.657635801675</v>
          </cell>
          <cell r="L3">
            <v>0.18379335788439077</v>
          </cell>
          <cell r="M3"/>
          <cell r="N3">
            <v>42490.657635801675</v>
          </cell>
        </row>
        <row r="4">
          <cell r="A4" t="str">
            <v>020000261</v>
          </cell>
          <cell r="B4" t="str">
            <v>CH DE SOISSONS</v>
          </cell>
          <cell r="C4" t="str">
            <v>Hauts de France</v>
          </cell>
          <cell r="D4">
            <v>43892.002000000008</v>
          </cell>
          <cell r="E4"/>
          <cell r="F4"/>
          <cell r="G4"/>
          <cell r="H4">
            <v>43892.002000000008</v>
          </cell>
          <cell r="I4">
            <v>43892.002000000008</v>
          </cell>
          <cell r="J4">
            <v>35824.943568151612</v>
          </cell>
          <cell r="K4">
            <v>8067.0584318483961</v>
          </cell>
          <cell r="L4">
            <v>0.18379335788439075</v>
          </cell>
          <cell r="M4"/>
          <cell r="N4">
            <v>8067.0584318483961</v>
          </cell>
        </row>
        <row r="5">
          <cell r="A5" t="str">
            <v>020000287</v>
          </cell>
          <cell r="B5" t="str">
            <v>CH DE CHAUNY</v>
          </cell>
          <cell r="C5" t="str">
            <v>Hauts de France</v>
          </cell>
          <cell r="D5">
            <v>91656.49000000002</v>
          </cell>
          <cell r="E5"/>
          <cell r="F5"/>
          <cell r="G5"/>
          <cell r="H5">
            <v>91656.49000000002</v>
          </cell>
          <cell r="I5">
            <v>91656.49000000002</v>
          </cell>
          <cell r="J5">
            <v>74810.635931002922</v>
          </cell>
          <cell r="K5">
            <v>16845.854068997098</v>
          </cell>
          <cell r="L5">
            <v>0.18379335788439088</v>
          </cell>
          <cell r="M5"/>
          <cell r="N5">
            <v>16845.854068997098</v>
          </cell>
        </row>
        <row r="6">
          <cell r="A6" t="str">
            <v>030780092</v>
          </cell>
          <cell r="B6" t="str">
            <v>CH MOULINS YZEURE</v>
          </cell>
          <cell r="C6" t="str">
            <v>Auvergne Rhône-Alpes</v>
          </cell>
          <cell r="D6">
            <v>208213.23600000003</v>
          </cell>
          <cell r="E6"/>
          <cell r="F6"/>
          <cell r="G6"/>
          <cell r="H6">
            <v>208213.23600000003</v>
          </cell>
          <cell r="I6">
            <v>208213.23600000003</v>
          </cell>
          <cell r="J6">
            <v>169945.02619958491</v>
          </cell>
          <cell r="K6">
            <v>38268.209800415119</v>
          </cell>
          <cell r="L6">
            <v>0.18379335788439075</v>
          </cell>
          <cell r="M6"/>
          <cell r="N6">
            <v>38268.209800415119</v>
          </cell>
        </row>
        <row r="7">
          <cell r="A7" t="str">
            <v>030780100</v>
          </cell>
          <cell r="B7" t="str">
            <v>CH MONTLUCON</v>
          </cell>
          <cell r="C7" t="str">
            <v>Auvergne Rhône-Alpes</v>
          </cell>
          <cell r="D7">
            <v>72962.702000000005</v>
          </cell>
          <cell r="E7"/>
          <cell r="F7"/>
          <cell r="G7"/>
          <cell r="H7">
            <v>72962.702000000005</v>
          </cell>
          <cell r="I7">
            <v>72962.702000000005</v>
          </cell>
          <cell r="J7">
            <v>59552.641999101848</v>
          </cell>
          <cell r="K7">
            <v>13410.060000898156</v>
          </cell>
          <cell r="L7">
            <v>0.1837933578843908</v>
          </cell>
          <cell r="M7"/>
          <cell r="N7">
            <v>13410.060000898156</v>
          </cell>
        </row>
        <row r="8">
          <cell r="A8" t="str">
            <v>030780118</v>
          </cell>
          <cell r="B8" t="str">
            <v>CH VICHY</v>
          </cell>
          <cell r="C8" t="str">
            <v>Auvergne Rhône-Alpes</v>
          </cell>
          <cell r="D8">
            <v>108092.68</v>
          </cell>
          <cell r="E8"/>
          <cell r="F8"/>
          <cell r="G8"/>
          <cell r="H8">
            <v>108092.68</v>
          </cell>
          <cell r="I8">
            <v>108092.68</v>
          </cell>
          <cell r="J8">
            <v>88225.963380077053</v>
          </cell>
          <cell r="K8">
            <v>19866.71661992294</v>
          </cell>
          <cell r="L8">
            <v>0.18379335788439088</v>
          </cell>
          <cell r="M8"/>
          <cell r="N8">
            <v>19866.71661992294</v>
          </cell>
        </row>
        <row r="9">
          <cell r="A9" t="str">
            <v>040780215</v>
          </cell>
          <cell r="B9" t="str">
            <v>CH MANOSQUE</v>
          </cell>
          <cell r="C9" t="str">
            <v>Provence-Alpes-Côtes d'Azur</v>
          </cell>
          <cell r="D9">
            <v>41952.890000000043</v>
          </cell>
          <cell r="E9"/>
          <cell r="F9"/>
          <cell r="G9"/>
          <cell r="H9">
            <v>41952.890000000043</v>
          </cell>
          <cell r="I9">
            <v>41952.890000000043</v>
          </cell>
          <cell r="J9">
            <v>34242.227473945553</v>
          </cell>
          <cell r="K9">
            <v>7710.6625260544897</v>
          </cell>
          <cell r="L9">
            <v>0.18379335788439086</v>
          </cell>
          <cell r="M9"/>
          <cell r="N9">
            <v>7710.6625260544897</v>
          </cell>
        </row>
        <row r="10">
          <cell r="A10" t="str">
            <v>040788879</v>
          </cell>
          <cell r="B10" t="str">
            <v>CH DIGNE</v>
          </cell>
          <cell r="C10" t="str">
            <v>Provence-Alpes-Côtes d'Azur</v>
          </cell>
          <cell r="D10">
            <v>5921.7999999999884</v>
          </cell>
          <cell r="E10"/>
          <cell r="F10"/>
          <cell r="G10"/>
          <cell r="H10">
            <v>5921.7999999999884</v>
          </cell>
          <cell r="I10">
            <v>5921.7999999999884</v>
          </cell>
          <cell r="J10">
            <v>4833.4124932802051</v>
          </cell>
          <cell r="K10">
            <v>1088.3875067197832</v>
          </cell>
          <cell r="L10">
            <v>0.1837933578843908</v>
          </cell>
          <cell r="M10"/>
          <cell r="N10">
            <v>1088.3875067197832</v>
          </cell>
        </row>
        <row r="11">
          <cell r="A11" t="str">
            <v>050000116</v>
          </cell>
          <cell r="B11" t="str">
            <v>CH DE BRIANCON</v>
          </cell>
          <cell r="C11" t="str">
            <v>Provence-Alpes-Côtes d'Azur</v>
          </cell>
          <cell r="D11">
            <v>10522.200000000012</v>
          </cell>
          <cell r="E11"/>
          <cell r="F11"/>
          <cell r="G11"/>
          <cell r="H11">
            <v>10522.200000000012</v>
          </cell>
          <cell r="I11">
            <v>10522.200000000012</v>
          </cell>
          <cell r="J11">
            <v>8588.289529668873</v>
          </cell>
          <cell r="K11">
            <v>1933.9104703311386</v>
          </cell>
          <cell r="L11">
            <v>0.18379335788439077</v>
          </cell>
          <cell r="M11"/>
          <cell r="N11">
            <v>1933.9104703311386</v>
          </cell>
        </row>
        <row r="12">
          <cell r="A12" t="str">
            <v>050002948</v>
          </cell>
          <cell r="B12" t="str">
            <v>CHICAS GAP-SISTERON</v>
          </cell>
          <cell r="C12" t="str">
            <v>Provence-Alpes-Côtes d'Azur</v>
          </cell>
          <cell r="D12">
            <v>187994.05500000005</v>
          </cell>
          <cell r="E12"/>
          <cell r="F12"/>
          <cell r="G12"/>
          <cell r="H12">
            <v>187994.05500000005</v>
          </cell>
          <cell r="I12">
            <v>187994.05500000005</v>
          </cell>
          <cell r="J12">
            <v>153441.99636924721</v>
          </cell>
          <cell r="K12">
            <v>34552.058630752843</v>
          </cell>
          <cell r="L12">
            <v>0.18379335788439072</v>
          </cell>
          <cell r="M12"/>
          <cell r="N12">
            <v>34552.058630752843</v>
          </cell>
        </row>
        <row r="13">
          <cell r="A13" t="str">
            <v>060000528</v>
          </cell>
          <cell r="B13" t="str">
            <v>CENTRE ANTOINE LACASSAGNE</v>
          </cell>
          <cell r="C13" t="str">
            <v>Provence-Alpes-Côtes d'Azur</v>
          </cell>
          <cell r="D13">
            <v>369233.45499999961</v>
          </cell>
          <cell r="E13"/>
          <cell r="F13"/>
          <cell r="G13"/>
          <cell r="H13">
            <v>369233.45499999961</v>
          </cell>
          <cell r="I13">
            <v>369233.45499999961</v>
          </cell>
          <cell r="J13">
            <v>301370.79846229457</v>
          </cell>
          <cell r="K13">
            <v>67862.656537705043</v>
          </cell>
          <cell r="L13">
            <v>0.18379335788439083</v>
          </cell>
          <cell r="M13"/>
          <cell r="N13">
            <v>67862.656537705043</v>
          </cell>
        </row>
        <row r="14">
          <cell r="A14" t="str">
            <v>060780947</v>
          </cell>
          <cell r="B14" t="str">
            <v>HÔPITAUX PEDIATRIQUES NICE CHU LENVAL</v>
          </cell>
          <cell r="C14" t="str">
            <v>Provence-Alpes-Côtes d'Azur</v>
          </cell>
          <cell r="D14">
            <v>1980.0999999999997</v>
          </cell>
          <cell r="E14"/>
          <cell r="F14"/>
          <cell r="G14"/>
          <cell r="H14">
            <v>1980.0999999999997</v>
          </cell>
          <cell r="I14">
            <v>1980.0999999999997</v>
          </cell>
          <cell r="J14">
            <v>1616.1707720531174</v>
          </cell>
          <cell r="K14">
            <v>363.92922794688229</v>
          </cell>
          <cell r="L14">
            <v>0.18379335788439086</v>
          </cell>
          <cell r="M14"/>
          <cell r="N14">
            <v>363.92922794688229</v>
          </cell>
        </row>
        <row r="15">
          <cell r="A15" t="str">
            <v>060780954</v>
          </cell>
          <cell r="B15" t="str">
            <v>CH ANTIBES-JUAN LES PINS</v>
          </cell>
          <cell r="C15" t="str">
            <v>Provence-Alpes-Côtes d'Azur</v>
          </cell>
          <cell r="D15">
            <v>44072.401000000042</v>
          </cell>
          <cell r="E15"/>
          <cell r="F15"/>
          <cell r="G15"/>
          <cell r="H15">
            <v>44072.401000000042</v>
          </cell>
          <cell r="I15">
            <v>44072.401000000042</v>
          </cell>
          <cell r="J15">
            <v>35972.18643018265</v>
          </cell>
          <cell r="K15">
            <v>8100.2145698173917</v>
          </cell>
          <cell r="L15">
            <v>0.18379335788439083</v>
          </cell>
          <cell r="M15"/>
          <cell r="N15">
            <v>8100.2145698173917</v>
          </cell>
        </row>
        <row r="16">
          <cell r="A16" t="str">
            <v>060780988</v>
          </cell>
          <cell r="B16" t="str">
            <v>CH DE CANNES</v>
          </cell>
          <cell r="C16" t="str">
            <v>Provence-Alpes-Côtes d'Azur</v>
          </cell>
          <cell r="D16">
            <v>4179615.6559999995</v>
          </cell>
          <cell r="E16"/>
          <cell r="F16"/>
          <cell r="G16"/>
          <cell r="H16">
            <v>4179615.6559999995</v>
          </cell>
          <cell r="I16">
            <v>4179615.6559999995</v>
          </cell>
          <cell r="J16">
            <v>3411430.0599175887</v>
          </cell>
          <cell r="K16">
            <v>768185.59608241078</v>
          </cell>
          <cell r="L16">
            <v>0.1837933578843908</v>
          </cell>
          <cell r="M16">
            <v>-3728109.6559999995</v>
          </cell>
          <cell r="N16">
            <v>-2959924.0599175887</v>
          </cell>
        </row>
        <row r="17">
          <cell r="A17" t="str">
            <v>060785011</v>
          </cell>
          <cell r="B17" t="str">
            <v>CHU DE NICE</v>
          </cell>
          <cell r="C17" t="str">
            <v>Provence-Alpes-Côtes d'Azur</v>
          </cell>
          <cell r="D17">
            <v>1132704.2500000005</v>
          </cell>
          <cell r="E17"/>
          <cell r="F17"/>
          <cell r="G17"/>
          <cell r="H17">
            <v>1132704.2500000005</v>
          </cell>
          <cell r="I17">
            <v>1132704.2500000005</v>
          </cell>
          <cell r="J17">
            <v>924520.73240257998</v>
          </cell>
          <cell r="K17">
            <v>208183.51759742049</v>
          </cell>
          <cell r="L17">
            <v>0.18379335788439075</v>
          </cell>
          <cell r="M17"/>
          <cell r="N17">
            <v>208183.51759742049</v>
          </cell>
        </row>
        <row r="18">
          <cell r="A18" t="str">
            <v>070002878</v>
          </cell>
          <cell r="B18" t="str">
            <v>CH DES VALS D'ARDECHE</v>
          </cell>
          <cell r="C18" t="str">
            <v>Auvergne Rhône-Alpes</v>
          </cell>
          <cell r="D18">
            <v>13967.280000000006</v>
          </cell>
          <cell r="E18"/>
          <cell r="F18"/>
          <cell r="G18"/>
          <cell r="H18">
            <v>13967.280000000006</v>
          </cell>
          <cell r="I18">
            <v>13967.280000000006</v>
          </cell>
          <cell r="J18">
            <v>11400.186708288511</v>
          </cell>
          <cell r="K18">
            <v>2567.0932917114951</v>
          </cell>
          <cell r="L18">
            <v>0.1837933578843908</v>
          </cell>
          <cell r="M18"/>
          <cell r="N18">
            <v>2567.0932917114951</v>
          </cell>
        </row>
        <row r="19">
          <cell r="A19" t="str">
            <v>070005566</v>
          </cell>
          <cell r="B19" t="str">
            <v>CH D'ARDECHE MERIDIONALE</v>
          </cell>
          <cell r="C19" t="str">
            <v>Auvergne Rhône-Alpes</v>
          </cell>
          <cell r="D19">
            <v>31849.360000000044</v>
          </cell>
          <cell r="E19"/>
          <cell r="F19">
            <v>134.77000000000001</v>
          </cell>
          <cell r="G19"/>
          <cell r="H19">
            <v>31984.130000000045</v>
          </cell>
          <cell r="I19">
            <v>31984.130000000045</v>
          </cell>
          <cell r="J19">
            <v>26105.659348289155</v>
          </cell>
          <cell r="K19">
            <v>5878.4706517108898</v>
          </cell>
          <cell r="L19">
            <v>0.18379335788439083</v>
          </cell>
          <cell r="M19"/>
          <cell r="N19">
            <v>5878.4706517108898</v>
          </cell>
        </row>
        <row r="20">
          <cell r="A20" t="str">
            <v>070780358</v>
          </cell>
          <cell r="B20" t="str">
            <v>CH D'ARDECHE NORD</v>
          </cell>
          <cell r="C20" t="str">
            <v>Auvergne Rhône-Alpes</v>
          </cell>
          <cell r="D20">
            <v>7789.1679999999978</v>
          </cell>
          <cell r="E20"/>
          <cell r="F20"/>
          <cell r="G20"/>
          <cell r="H20">
            <v>7789.1679999999978</v>
          </cell>
          <cell r="I20">
            <v>7789.1679999999978</v>
          </cell>
          <cell r="J20">
            <v>6357.5706581543536</v>
          </cell>
          <cell r="K20">
            <v>1431.5973418456442</v>
          </cell>
          <cell r="L20">
            <v>0.1837933578843908</v>
          </cell>
          <cell r="M20"/>
          <cell r="N20">
            <v>1431.5973418456442</v>
          </cell>
        </row>
        <row r="21">
          <cell r="A21" t="str">
            <v>080000037</v>
          </cell>
          <cell r="B21" t="str">
            <v>CH DE SEDAN</v>
          </cell>
          <cell r="C21" t="str">
            <v>Grand Est</v>
          </cell>
          <cell r="D21">
            <v>15107.229999999996</v>
          </cell>
          <cell r="E21"/>
          <cell r="F21"/>
          <cell r="G21"/>
          <cell r="H21">
            <v>15107.229999999996</v>
          </cell>
          <cell r="I21">
            <v>15107.229999999996</v>
          </cell>
          <cell r="J21">
            <v>12330.621469968191</v>
          </cell>
          <cell r="K21">
            <v>2776.6085300318045</v>
          </cell>
          <cell r="L21">
            <v>0.1837933578843908</v>
          </cell>
          <cell r="M21"/>
          <cell r="N21">
            <v>2776.6085300318045</v>
          </cell>
        </row>
        <row r="22">
          <cell r="A22" t="str">
            <v>080000615</v>
          </cell>
          <cell r="B22" t="str">
            <v>CH CHARLEVILLE MEZIERES</v>
          </cell>
          <cell r="C22" t="str">
            <v>Grand Est</v>
          </cell>
          <cell r="D22">
            <v>62408.133999999991</v>
          </cell>
          <cell r="E22"/>
          <cell r="F22"/>
          <cell r="G22"/>
          <cell r="H22">
            <v>62408.133999999991</v>
          </cell>
          <cell r="I22">
            <v>62408.133999999991</v>
          </cell>
          <cell r="J22">
            <v>50937.933492840973</v>
          </cell>
          <cell r="K22">
            <v>11470.200507159017</v>
          </cell>
          <cell r="L22">
            <v>0.18379335788439083</v>
          </cell>
          <cell r="M22"/>
          <cell r="N22">
            <v>11470.200507159017</v>
          </cell>
        </row>
        <row r="23">
          <cell r="A23" t="str">
            <v>080010473</v>
          </cell>
          <cell r="B23" t="str">
            <v>GCS TERRIT ARDEN NORD SITE CH CHARLEVI</v>
          </cell>
          <cell r="C23" t="str">
            <v>Grand Est</v>
          </cell>
          <cell r="D23">
            <v>14804.5</v>
          </cell>
          <cell r="E23"/>
          <cell r="F23"/>
          <cell r="G23"/>
          <cell r="H23">
            <v>14804.5</v>
          </cell>
          <cell r="I23">
            <v>14804.5</v>
          </cell>
          <cell r="J23">
            <v>12083.531233200536</v>
          </cell>
          <cell r="K23">
            <v>2720.968766799464</v>
          </cell>
          <cell r="L23">
            <v>0.18379335788439083</v>
          </cell>
          <cell r="M23"/>
          <cell r="N23">
            <v>2720.968766799464</v>
          </cell>
        </row>
        <row r="24">
          <cell r="A24" t="str">
            <v>090781774</v>
          </cell>
          <cell r="B24" t="str">
            <v>CHIC DU VAL D ARIEGE</v>
          </cell>
          <cell r="C24" t="str">
            <v>Occitanie</v>
          </cell>
          <cell r="D24">
            <v>213260.9310000001</v>
          </cell>
          <cell r="E24"/>
          <cell r="F24">
            <v>1010.051</v>
          </cell>
          <cell r="G24"/>
          <cell r="H24">
            <v>214270.98200000011</v>
          </cell>
          <cell r="I24">
            <v>214270.98200000011</v>
          </cell>
          <cell r="J24">
            <v>174889.3987210342</v>
          </cell>
          <cell r="K24">
            <v>39381.583278965903</v>
          </cell>
          <cell r="L24">
            <v>0.18379335788439091</v>
          </cell>
          <cell r="M24"/>
          <cell r="N24">
            <v>39381.583278965903</v>
          </cell>
        </row>
        <row r="25">
          <cell r="A25" t="str">
            <v>100000017</v>
          </cell>
          <cell r="B25" t="str">
            <v>CH DE TROYES</v>
          </cell>
          <cell r="C25" t="str">
            <v>Grand Est</v>
          </cell>
          <cell r="D25">
            <v>149570.97699999996</v>
          </cell>
          <cell r="E25"/>
          <cell r="F25"/>
          <cell r="G25"/>
          <cell r="H25">
            <v>149570.97699999996</v>
          </cell>
          <cell r="I25">
            <v>149570.97699999996</v>
          </cell>
          <cell r="J25">
            <v>122080.82489512098</v>
          </cell>
          <cell r="K25">
            <v>27490.152104878973</v>
          </cell>
          <cell r="L25">
            <v>0.18379335788439077</v>
          </cell>
          <cell r="M25"/>
          <cell r="N25">
            <v>27490.152104878973</v>
          </cell>
        </row>
        <row r="26">
          <cell r="A26" t="str">
            <v>110780061</v>
          </cell>
          <cell r="B26" t="str">
            <v>CH CARCASSONNE</v>
          </cell>
          <cell r="C26" t="str">
            <v>Occitanie</v>
          </cell>
          <cell r="D26">
            <v>195734.74900000007</v>
          </cell>
          <cell r="E26"/>
          <cell r="F26"/>
          <cell r="G26"/>
          <cell r="H26">
            <v>195734.74900000007</v>
          </cell>
          <cell r="I26">
            <v>195734.74900000007</v>
          </cell>
          <cell r="J26">
            <v>159760.00222663165</v>
          </cell>
          <cell r="K26">
            <v>35974.746773368417</v>
          </cell>
          <cell r="L26">
            <v>0.1837933578843908</v>
          </cell>
          <cell r="M26"/>
          <cell r="N26">
            <v>35974.746773368417</v>
          </cell>
        </row>
        <row r="27">
          <cell r="A27" t="str">
            <v>110780137</v>
          </cell>
          <cell r="B27" t="str">
            <v>CH NARBONNE</v>
          </cell>
          <cell r="C27" t="str">
            <v>Occitanie</v>
          </cell>
          <cell r="D27">
            <v>9446.4759999999987</v>
          </cell>
          <cell r="E27"/>
          <cell r="F27"/>
          <cell r="G27"/>
          <cell r="H27">
            <v>9446.4759999999987</v>
          </cell>
          <cell r="I27">
            <v>9446.4759999999987</v>
          </cell>
          <cell r="J27">
            <v>7710.2764557856908</v>
          </cell>
          <cell r="K27">
            <v>1736.1995442143079</v>
          </cell>
          <cell r="L27">
            <v>0.18379335788439077</v>
          </cell>
          <cell r="M27"/>
          <cell r="N27">
            <v>1736.1995442143079</v>
          </cell>
        </row>
        <row r="28">
          <cell r="A28" t="str">
            <v>120004619</v>
          </cell>
          <cell r="B28" t="str">
            <v>CH EMILE BOREL</v>
          </cell>
          <cell r="C28" t="str">
            <v>Occitanie</v>
          </cell>
          <cell r="D28">
            <v>827.16</v>
          </cell>
          <cell r="E28"/>
          <cell r="F28"/>
          <cell r="G28"/>
          <cell r="H28">
            <v>827.16</v>
          </cell>
          <cell r="I28">
            <v>827.16</v>
          </cell>
          <cell r="J28">
            <v>675.1334860923472</v>
          </cell>
          <cell r="K28">
            <v>152.02651390765277</v>
          </cell>
          <cell r="L28">
            <v>0.18379335788439091</v>
          </cell>
          <cell r="M28"/>
          <cell r="N28">
            <v>152.02651390765277</v>
          </cell>
        </row>
        <row r="29">
          <cell r="A29" t="str">
            <v>120780044</v>
          </cell>
          <cell r="B29" t="str">
            <v>CH RODEZ</v>
          </cell>
          <cell r="C29" t="str">
            <v>Occitanie</v>
          </cell>
          <cell r="D29">
            <v>96220.551000000007</v>
          </cell>
          <cell r="E29"/>
          <cell r="F29"/>
          <cell r="G29"/>
          <cell r="H29">
            <v>96220.551000000007</v>
          </cell>
          <cell r="I29">
            <v>96220.551000000007</v>
          </cell>
          <cell r="J29">
            <v>78535.852834223726</v>
          </cell>
          <cell r="K29">
            <v>17684.698165776281</v>
          </cell>
          <cell r="L29">
            <v>0.18379335788439083</v>
          </cell>
          <cell r="M29"/>
          <cell r="N29">
            <v>17684.698165776281</v>
          </cell>
        </row>
        <row r="30">
          <cell r="A30" t="str">
            <v>120780069</v>
          </cell>
          <cell r="B30" t="str">
            <v>CH VILLEFRANCHE-DE-ROUERGUE</v>
          </cell>
          <cell r="C30" t="str">
            <v>Occitanie</v>
          </cell>
          <cell r="D30">
            <v>15742</v>
          </cell>
          <cell r="E30"/>
          <cell r="F30"/>
          <cell r="G30"/>
          <cell r="H30">
            <v>15742</v>
          </cell>
          <cell r="I30">
            <v>15742</v>
          </cell>
          <cell r="J30">
            <v>12848.724960183919</v>
          </cell>
          <cell r="K30">
            <v>2893.2750398160806</v>
          </cell>
          <cell r="L30">
            <v>0.18379335788439083</v>
          </cell>
          <cell r="M30"/>
          <cell r="N30">
            <v>2893.2750398160806</v>
          </cell>
        </row>
        <row r="31">
          <cell r="A31" t="str">
            <v>130001647</v>
          </cell>
          <cell r="B31" t="str">
            <v>INSTITUT PAOLI - CALMETTES</v>
          </cell>
          <cell r="C31" t="str">
            <v>Provence-Alpes-Côtes d'Azur</v>
          </cell>
          <cell r="D31">
            <v>786728.71699999971</v>
          </cell>
          <cell r="E31"/>
          <cell r="F31"/>
          <cell r="G31"/>
          <cell r="H31">
            <v>786728.71699999971</v>
          </cell>
          <cell r="I31">
            <v>786728.71699999971</v>
          </cell>
          <cell r="J31">
            <v>642133.20435849112</v>
          </cell>
          <cell r="K31">
            <v>144595.5126415086</v>
          </cell>
          <cell r="L31">
            <v>0.18379335788439086</v>
          </cell>
          <cell r="M31"/>
          <cell r="N31">
            <v>144595.5126415086</v>
          </cell>
        </row>
        <row r="32">
          <cell r="A32" t="str">
            <v>130041916</v>
          </cell>
          <cell r="B32" t="str">
            <v>CH DU PAYS D'AIX CHI AIX PERTUIS</v>
          </cell>
          <cell r="C32" t="str">
            <v>Provence-Alpes-Côtes d'Azur</v>
          </cell>
          <cell r="D32">
            <v>225092.81000000006</v>
          </cell>
          <cell r="E32"/>
          <cell r="F32"/>
          <cell r="G32"/>
          <cell r="H32">
            <v>225092.81000000006</v>
          </cell>
          <cell r="I32">
            <v>225092.81000000006</v>
          </cell>
          <cell r="J32">
            <v>183722.24661446686</v>
          </cell>
          <cell r="K32">
            <v>41370.563385533198</v>
          </cell>
          <cell r="L32">
            <v>0.18379335788439083</v>
          </cell>
          <cell r="M32"/>
          <cell r="N32">
            <v>41370.563385533198</v>
          </cell>
        </row>
        <row r="33">
          <cell r="A33" t="str">
            <v>130043664</v>
          </cell>
          <cell r="B33" t="str">
            <v>HÔPITAL EUROPEEN DESBIEF AMBROISE PARE</v>
          </cell>
          <cell r="C33" t="str">
            <v>Provence-Alpes-Côtes d'Azur</v>
          </cell>
          <cell r="D33">
            <v>317994.13</v>
          </cell>
          <cell r="E33"/>
          <cell r="F33"/>
          <cell r="G33"/>
          <cell r="H33">
            <v>317994.13</v>
          </cell>
          <cell r="I33">
            <v>317994.13</v>
          </cell>
          <cell r="J33">
            <v>259548.9210597745</v>
          </cell>
          <cell r="K33">
            <v>58445.208940225508</v>
          </cell>
          <cell r="L33">
            <v>0.18379335788439086</v>
          </cell>
          <cell r="M33"/>
          <cell r="N33">
            <v>58445.208940225508</v>
          </cell>
        </row>
        <row r="34">
          <cell r="A34" t="str">
            <v>130781446</v>
          </cell>
          <cell r="B34" t="str">
            <v>CH D'AUBAGNE</v>
          </cell>
          <cell r="C34" t="str">
            <v>Provence-Alpes-Côtes d'Azur</v>
          </cell>
          <cell r="D34">
            <v>0</v>
          </cell>
          <cell r="E34"/>
          <cell r="F34"/>
          <cell r="G34"/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 t="e">
            <v>#DIV/0!</v>
          </cell>
          <cell r="M34"/>
          <cell r="N34">
            <v>0</v>
          </cell>
        </row>
        <row r="35">
          <cell r="A35" t="str">
            <v>130782634</v>
          </cell>
          <cell r="B35" t="str">
            <v>CH DE SALON</v>
          </cell>
          <cell r="C35" t="str">
            <v>Provence-Alpes-Côtes d'Azur</v>
          </cell>
          <cell r="D35">
            <v>60765.020000000019</v>
          </cell>
          <cell r="E35"/>
          <cell r="F35"/>
          <cell r="G35"/>
          <cell r="H35">
            <v>60765.020000000019</v>
          </cell>
          <cell r="I35">
            <v>60765.020000000019</v>
          </cell>
          <cell r="J35">
            <v>49596.812932287852</v>
          </cell>
          <cell r="K35">
            <v>11168.207067712166</v>
          </cell>
          <cell r="L35">
            <v>0.18379335788439077</v>
          </cell>
          <cell r="M35"/>
          <cell r="N35">
            <v>11168.207067712166</v>
          </cell>
        </row>
        <row r="36">
          <cell r="A36" t="str">
            <v>130785652</v>
          </cell>
          <cell r="B36" t="str">
            <v>HÔPITAL SAINT JOSEPH</v>
          </cell>
          <cell r="C36" t="str">
            <v>Provence-Alpes-Côtes d'Azur</v>
          </cell>
          <cell r="D36">
            <v>460915.60000000009</v>
          </cell>
          <cell r="E36"/>
          <cell r="F36"/>
          <cell r="G36"/>
          <cell r="H36">
            <v>460915.60000000009</v>
          </cell>
          <cell r="I36">
            <v>460915.60000000009</v>
          </cell>
          <cell r="J36">
            <v>376202.37417470134</v>
          </cell>
          <cell r="K36">
            <v>84713.225825298752</v>
          </cell>
          <cell r="L36">
            <v>0.18379335788439083</v>
          </cell>
          <cell r="M36"/>
          <cell r="N36">
            <v>84713.225825298752</v>
          </cell>
        </row>
        <row r="37">
          <cell r="A37" t="str">
            <v>130786049</v>
          </cell>
          <cell r="B37" t="str">
            <v>AP-HM</v>
          </cell>
          <cell r="C37" t="str">
            <v>Provence-Alpes-Côtes d'Azur</v>
          </cell>
          <cell r="D37">
            <v>2507036.602</v>
          </cell>
          <cell r="E37"/>
          <cell r="F37">
            <v>185.92999999999995</v>
          </cell>
          <cell r="G37"/>
          <cell r="H37">
            <v>2507222.5320000001</v>
          </cell>
          <cell r="I37">
            <v>2507222.5320000001</v>
          </cell>
          <cell r="J37">
            <v>2046411.6838803154</v>
          </cell>
          <cell r="K37">
            <v>460810.84811968473</v>
          </cell>
          <cell r="L37">
            <v>0.18379335788439088</v>
          </cell>
          <cell r="M37"/>
          <cell r="N37">
            <v>460810.84811968473</v>
          </cell>
        </row>
        <row r="38">
          <cell r="A38" t="str">
            <v>130789274</v>
          </cell>
          <cell r="B38" t="str">
            <v>CH D'ARLES</v>
          </cell>
          <cell r="C38" t="str">
            <v>Provence-Alpes-Côtes d'Azur</v>
          </cell>
          <cell r="D38">
            <v>55653.395999999993</v>
          </cell>
          <cell r="E38"/>
          <cell r="F38"/>
          <cell r="G38"/>
          <cell r="H38">
            <v>55653.395999999993</v>
          </cell>
          <cell r="I38">
            <v>55653.395999999993</v>
          </cell>
          <cell r="J38">
            <v>45424.67147149027</v>
          </cell>
          <cell r="K38">
            <v>10228.724528509723</v>
          </cell>
          <cell r="L38">
            <v>0.18379335788439083</v>
          </cell>
          <cell r="M38"/>
          <cell r="N38">
            <v>10228.724528509723</v>
          </cell>
        </row>
        <row r="39">
          <cell r="A39" t="str">
            <v>130789316</v>
          </cell>
          <cell r="B39" t="str">
            <v>CH DE MARTIGUES</v>
          </cell>
          <cell r="C39" t="str">
            <v>Provence-Alpes-Côtes d'Azur</v>
          </cell>
          <cell r="D39">
            <v>51776.955999999947</v>
          </cell>
          <cell r="E39"/>
          <cell r="F39"/>
          <cell r="G39"/>
          <cell r="H39">
            <v>51776.955999999947</v>
          </cell>
          <cell r="I39">
            <v>51776.955999999947</v>
          </cell>
          <cell r="J39">
            <v>42260.695395727606</v>
          </cell>
          <cell r="K39">
            <v>9516.2606042723419</v>
          </cell>
          <cell r="L39">
            <v>0.18379335788439072</v>
          </cell>
          <cell r="M39"/>
          <cell r="N39">
            <v>9516.2606042723419</v>
          </cell>
        </row>
        <row r="40">
          <cell r="A40" t="str">
            <v>140000035</v>
          </cell>
          <cell r="B40" t="str">
            <v>CH DE LISIEUX</v>
          </cell>
          <cell r="C40" t="str">
            <v>Normandie</v>
          </cell>
          <cell r="D40">
            <v>175978.53399999999</v>
          </cell>
          <cell r="E40"/>
          <cell r="F40"/>
          <cell r="G40"/>
          <cell r="H40">
            <v>175978.53399999999</v>
          </cell>
          <cell r="I40">
            <v>175978.53399999999</v>
          </cell>
          <cell r="J40">
            <v>143634.84832056754</v>
          </cell>
          <cell r="K40">
            <v>32343.685679432441</v>
          </cell>
          <cell r="L40">
            <v>0.18379335788439086</v>
          </cell>
          <cell r="M40"/>
          <cell r="N40">
            <v>32343.685679432441</v>
          </cell>
        </row>
        <row r="41">
          <cell r="A41" t="str">
            <v>140000092</v>
          </cell>
          <cell r="B41" t="str">
            <v>CH DE BAYEUX</v>
          </cell>
          <cell r="C41" t="str">
            <v>Normandie</v>
          </cell>
          <cell r="D41">
            <v>60939.44</v>
          </cell>
          <cell r="E41"/>
          <cell r="F41"/>
          <cell r="G41"/>
          <cell r="H41">
            <v>60939.44</v>
          </cell>
          <cell r="I41">
            <v>60939.44</v>
          </cell>
          <cell r="J41">
            <v>49739.175694805643</v>
          </cell>
          <cell r="K41">
            <v>11200.26430519436</v>
          </cell>
          <cell r="L41">
            <v>0.18379335788439077</v>
          </cell>
          <cell r="M41"/>
          <cell r="N41">
            <v>11200.26430519436</v>
          </cell>
        </row>
        <row r="42">
          <cell r="A42" t="str">
            <v>140000100</v>
          </cell>
          <cell r="B42" t="str">
            <v>CHU COTE DE NACRE CAEN</v>
          </cell>
          <cell r="C42" t="str">
            <v>Normandie</v>
          </cell>
          <cell r="D42">
            <v>888433.87799999956</v>
          </cell>
          <cell r="E42"/>
          <cell r="F42"/>
          <cell r="G42"/>
          <cell r="H42">
            <v>888433.87799999956</v>
          </cell>
          <cell r="I42">
            <v>888433.87799999956</v>
          </cell>
          <cell r="J42">
            <v>725145.63230412849</v>
          </cell>
          <cell r="K42">
            <v>163288.24569587107</v>
          </cell>
          <cell r="L42">
            <v>0.18379335788439075</v>
          </cell>
          <cell r="M42"/>
          <cell r="N42">
            <v>163288.24569587107</v>
          </cell>
        </row>
        <row r="43">
          <cell r="A43" t="str">
            <v>140000159</v>
          </cell>
          <cell r="B43" t="str">
            <v>CH DE VIRE</v>
          </cell>
          <cell r="C43" t="str">
            <v>Normandie</v>
          </cell>
          <cell r="D43">
            <v>36766.214999999997</v>
          </cell>
          <cell r="E43"/>
          <cell r="F43"/>
          <cell r="G43"/>
          <cell r="H43">
            <v>36766.214999999997</v>
          </cell>
          <cell r="I43">
            <v>36766.214999999997</v>
          </cell>
          <cell r="J43">
            <v>30008.828888450538</v>
          </cell>
          <cell r="K43">
            <v>6757.3861115494583</v>
          </cell>
          <cell r="L43">
            <v>0.18379335788439086</v>
          </cell>
          <cell r="M43"/>
          <cell r="N43">
            <v>6757.3861115494583</v>
          </cell>
        </row>
        <row r="44">
          <cell r="A44" t="str">
            <v>140000555</v>
          </cell>
          <cell r="B44" t="str">
            <v>CLCC FRANÇOIS BACLESSE</v>
          </cell>
          <cell r="C44" t="str">
            <v>Normandie</v>
          </cell>
          <cell r="D44">
            <v>440317.13999999966</v>
          </cell>
          <cell r="E44"/>
          <cell r="F44"/>
          <cell r="G44"/>
          <cell r="H44">
            <v>440317.13999999966</v>
          </cell>
          <cell r="I44">
            <v>440317.13999999966</v>
          </cell>
          <cell r="J44">
            <v>359389.77430534834</v>
          </cell>
          <cell r="K44">
            <v>80927.365694651322</v>
          </cell>
          <cell r="L44">
            <v>0.18379335788439075</v>
          </cell>
          <cell r="M44"/>
          <cell r="N44">
            <v>80927.365694651322</v>
          </cell>
        </row>
        <row r="45">
          <cell r="A45" t="str">
            <v>150780096</v>
          </cell>
          <cell r="B45" t="str">
            <v>CH HENRI MONDOR AURILLAC</v>
          </cell>
          <cell r="C45" t="str">
            <v>Auvergne Rhône-Alpes</v>
          </cell>
          <cell r="D45">
            <v>188126.40000000002</v>
          </cell>
          <cell r="E45"/>
          <cell r="F45"/>
          <cell r="G45"/>
          <cell r="H45">
            <v>188126.40000000002</v>
          </cell>
          <cell r="I45">
            <v>188126.40000000002</v>
          </cell>
          <cell r="J45">
            <v>153550.01723729796</v>
          </cell>
          <cell r="K45">
            <v>34576.382762702066</v>
          </cell>
          <cell r="L45">
            <v>0.18379335788439083</v>
          </cell>
          <cell r="M45"/>
          <cell r="N45">
            <v>34576.382762702066</v>
          </cell>
        </row>
        <row r="46">
          <cell r="A46" t="str">
            <v>160000451</v>
          </cell>
          <cell r="B46" t="str">
            <v>CH ANGOULEME</v>
          </cell>
          <cell r="C46" t="str">
            <v>Nouvelle - Aquitaine</v>
          </cell>
          <cell r="D46">
            <v>111757.5</v>
          </cell>
          <cell r="E46"/>
          <cell r="F46"/>
          <cell r="G46"/>
          <cell r="H46">
            <v>111757.5</v>
          </cell>
          <cell r="I46">
            <v>111757.5</v>
          </cell>
          <cell r="J46">
            <v>91217.213806235202</v>
          </cell>
          <cell r="K46">
            <v>20540.286193764798</v>
          </cell>
          <cell r="L46">
            <v>0.18379335788439075</v>
          </cell>
          <cell r="M46"/>
          <cell r="N46">
            <v>20540.286193764798</v>
          </cell>
        </row>
        <row r="47">
          <cell r="A47" t="str">
            <v>160014411</v>
          </cell>
          <cell r="B47" t="str">
            <v>CHIC DU PAYS DE COGNAC</v>
          </cell>
          <cell r="C47" t="str">
            <v>Nouvelle - Aquitaine</v>
          </cell>
          <cell r="D47">
            <v>669.34500000000003</v>
          </cell>
          <cell r="E47"/>
          <cell r="F47"/>
          <cell r="G47"/>
          <cell r="H47">
            <v>669.34500000000003</v>
          </cell>
          <cell r="I47">
            <v>669.34500000000003</v>
          </cell>
          <cell r="J47">
            <v>546.3238348668724</v>
          </cell>
          <cell r="K47">
            <v>123.02116513312762</v>
          </cell>
          <cell r="L47">
            <v>0.18379335788439088</v>
          </cell>
          <cell r="M47"/>
          <cell r="N47">
            <v>123.02116513312762</v>
          </cell>
        </row>
        <row r="48">
          <cell r="A48" t="str">
            <v>170024194</v>
          </cell>
          <cell r="B48" t="str">
            <v>GROUPEMENT HOSPITALIER DE LA ROCHELLE-RE-AUNIS</v>
          </cell>
          <cell r="C48" t="str">
            <v>Nouvelle - Aquitaine</v>
          </cell>
          <cell r="D48">
            <v>388080.02400000021</v>
          </cell>
          <cell r="E48"/>
          <cell r="F48">
            <v>14987.73</v>
          </cell>
          <cell r="G48"/>
          <cell r="H48">
            <v>403067.75400000019</v>
          </cell>
          <cell r="I48">
            <v>403067.75400000019</v>
          </cell>
          <cell r="J48">
            <v>328986.57803742058</v>
          </cell>
          <cell r="K48">
            <v>74081.175962579611</v>
          </cell>
          <cell r="L48">
            <v>0.18379335788439077</v>
          </cell>
          <cell r="M48"/>
          <cell r="N48">
            <v>74081.175962579611</v>
          </cell>
        </row>
        <row r="49">
          <cell r="A49" t="str">
            <v>170780050</v>
          </cell>
          <cell r="B49" t="str">
            <v>CH DE JONZAC</v>
          </cell>
          <cell r="C49" t="str">
            <v>Nouvelle - Aquitaine</v>
          </cell>
          <cell r="D49">
            <v>6692.6549999999988</v>
          </cell>
          <cell r="E49"/>
          <cell r="F49"/>
          <cell r="G49"/>
          <cell r="H49">
            <v>6692.6549999999988</v>
          </cell>
          <cell r="I49">
            <v>6692.6549999999988</v>
          </cell>
          <cell r="J49">
            <v>5462.5894643882411</v>
          </cell>
          <cell r="K49">
            <v>1230.0655356117577</v>
          </cell>
          <cell r="L49">
            <v>0.18379335788439086</v>
          </cell>
          <cell r="M49"/>
          <cell r="N49">
            <v>1230.0655356117577</v>
          </cell>
        </row>
        <row r="50">
          <cell r="A50" t="str">
            <v>170780175</v>
          </cell>
          <cell r="B50" t="str">
            <v>CH DE SAINTES</v>
          </cell>
          <cell r="C50" t="str">
            <v>Nouvelle - Aquitaine</v>
          </cell>
          <cell r="D50">
            <v>148399.15599999996</v>
          </cell>
          <cell r="E50"/>
          <cell r="F50"/>
          <cell r="G50"/>
          <cell r="H50">
            <v>148399.15599999996</v>
          </cell>
          <cell r="I50">
            <v>148399.15599999996</v>
          </cell>
          <cell r="J50">
            <v>121124.37681155042</v>
          </cell>
          <cell r="K50">
            <v>27274.779188449538</v>
          </cell>
          <cell r="L50">
            <v>0.18379335788439083</v>
          </cell>
          <cell r="M50"/>
          <cell r="N50">
            <v>27274.779188449538</v>
          </cell>
        </row>
        <row r="51">
          <cell r="A51" t="str">
            <v>170780191</v>
          </cell>
          <cell r="B51" t="str">
            <v>CH DE ROYAN</v>
          </cell>
          <cell r="C51" t="str">
            <v>Nouvelle - Aquitaine</v>
          </cell>
          <cell r="D51">
            <v>48885.570000000007</v>
          </cell>
          <cell r="E51"/>
          <cell r="F51"/>
          <cell r="G51"/>
          <cell r="H51">
            <v>48885.570000000007</v>
          </cell>
          <cell r="I51">
            <v>48885.570000000007</v>
          </cell>
          <cell r="J51">
            <v>39900.726937607571</v>
          </cell>
          <cell r="K51">
            <v>8984.843062392436</v>
          </cell>
          <cell r="L51">
            <v>0.18379335788439072</v>
          </cell>
          <cell r="M51"/>
          <cell r="N51">
            <v>8984.843062392436</v>
          </cell>
        </row>
        <row r="52">
          <cell r="A52" t="str">
            <v>170780225</v>
          </cell>
          <cell r="B52" t="str">
            <v>CH ROCHEFORT-SUR-MER</v>
          </cell>
          <cell r="C52" t="str">
            <v>Nouvelle - Aquitaine</v>
          </cell>
          <cell r="D52">
            <v>37537.10000000002</v>
          </cell>
          <cell r="E52"/>
          <cell r="F52"/>
          <cell r="G52"/>
          <cell r="H52">
            <v>37537.10000000002</v>
          </cell>
          <cell r="I52">
            <v>37537.10000000002</v>
          </cell>
          <cell r="J52">
            <v>30638.030345757852</v>
          </cell>
          <cell r="K52">
            <v>6899.0696542421683</v>
          </cell>
          <cell r="L52">
            <v>0.18379335788439077</v>
          </cell>
          <cell r="M52"/>
          <cell r="N52">
            <v>6899.0696542421683</v>
          </cell>
        </row>
        <row r="53">
          <cell r="A53" t="str">
            <v>180000028</v>
          </cell>
          <cell r="B53" t="str">
            <v>CH J. COEUR BOURGES</v>
          </cell>
          <cell r="C53" t="str">
            <v>Centre - Val de Loire</v>
          </cell>
          <cell r="D53">
            <v>107672.47</v>
          </cell>
          <cell r="E53"/>
          <cell r="F53">
            <v>1095.4700000000003</v>
          </cell>
          <cell r="G53"/>
          <cell r="H53">
            <v>108767.94</v>
          </cell>
          <cell r="I53">
            <v>108767.94</v>
          </cell>
          <cell r="J53">
            <v>88777.115077232054</v>
          </cell>
          <cell r="K53">
            <v>19990.824922767948</v>
          </cell>
          <cell r="L53">
            <v>0.18379335788439083</v>
          </cell>
          <cell r="M53"/>
          <cell r="N53">
            <v>19990.824922767948</v>
          </cell>
        </row>
        <row r="54">
          <cell r="A54" t="str">
            <v>180000051</v>
          </cell>
          <cell r="B54" t="str">
            <v>CH VIERZON</v>
          </cell>
          <cell r="C54" t="str">
            <v>Centre - Val de Loire</v>
          </cell>
          <cell r="D54">
            <v>9893.510000000002</v>
          </cell>
          <cell r="E54"/>
          <cell r="F54"/>
          <cell r="G54"/>
          <cell r="H54">
            <v>9893.510000000002</v>
          </cell>
          <cell r="I54">
            <v>9893.510000000002</v>
          </cell>
          <cell r="J54">
            <v>8075.1485758372019</v>
          </cell>
          <cell r="K54">
            <v>1818.3614241628002</v>
          </cell>
          <cell r="L54">
            <v>0.18379335788439086</v>
          </cell>
          <cell r="M54"/>
          <cell r="N54">
            <v>1818.3614241628002</v>
          </cell>
        </row>
        <row r="55">
          <cell r="A55" t="str">
            <v>190000042</v>
          </cell>
          <cell r="B55" t="str">
            <v>CH BRIVE</v>
          </cell>
          <cell r="C55" t="str">
            <v>Nouvelle - Aquitaine</v>
          </cell>
          <cell r="D55">
            <v>438703.71399999969</v>
          </cell>
          <cell r="E55"/>
          <cell r="F55"/>
          <cell r="G55"/>
          <cell r="H55">
            <v>438703.71399999969</v>
          </cell>
          <cell r="I55">
            <v>438703.71399999969</v>
          </cell>
          <cell r="J55">
            <v>358072.88528758631</v>
          </cell>
          <cell r="K55">
            <v>80630.828712413379</v>
          </cell>
          <cell r="L55">
            <v>0.18379335788439083</v>
          </cell>
          <cell r="M55"/>
          <cell r="N55">
            <v>80630.828712413379</v>
          </cell>
        </row>
        <row r="56">
          <cell r="A56" t="str">
            <v>210012175</v>
          </cell>
          <cell r="B56" t="str">
            <v>HOSPICES CIVILS DE BEAUNE</v>
          </cell>
          <cell r="C56" t="str">
            <v>Bourgogne Franche-Comté</v>
          </cell>
          <cell r="D56">
            <v>204.25</v>
          </cell>
          <cell r="E56"/>
          <cell r="F56">
            <v>452.41</v>
          </cell>
          <cell r="G56"/>
          <cell r="H56">
            <v>656.66000000000008</v>
          </cell>
          <cell r="I56">
            <v>656.66000000000008</v>
          </cell>
          <cell r="J56">
            <v>535.97025361163605</v>
          </cell>
          <cell r="K56">
            <v>120.68974638836403</v>
          </cell>
          <cell r="L56">
            <v>0.18379335788439072</v>
          </cell>
          <cell r="M56"/>
          <cell r="N56">
            <v>120.68974638836403</v>
          </cell>
        </row>
        <row r="57">
          <cell r="A57" t="str">
            <v>210987731</v>
          </cell>
          <cell r="B57" t="str">
            <v>CENTRE GEORGES-FRANCOIS LECLERC</v>
          </cell>
          <cell r="C57" t="str">
            <v>Bourgogne Franche-Comté</v>
          </cell>
          <cell r="D57">
            <v>270348.62999999989</v>
          </cell>
          <cell r="E57"/>
          <cell r="F57"/>
          <cell r="G57"/>
          <cell r="H57">
            <v>270348.62999999989</v>
          </cell>
          <cell r="I57">
            <v>270348.62999999989</v>
          </cell>
          <cell r="J57">
            <v>220660.34749285516</v>
          </cell>
          <cell r="K57">
            <v>49688.28250714473</v>
          </cell>
          <cell r="L57">
            <v>0.1837933578843908</v>
          </cell>
          <cell r="M57"/>
          <cell r="N57">
            <v>49688.28250714473</v>
          </cell>
        </row>
        <row r="58">
          <cell r="A58" t="str">
            <v>210780581</v>
          </cell>
          <cell r="B58" t="str">
            <v>CHU DE DIJON</v>
          </cell>
          <cell r="C58" t="str">
            <v>Bourgogne Franche-Comté</v>
          </cell>
          <cell r="D58">
            <v>1119536.5609999988</v>
          </cell>
          <cell r="E58"/>
          <cell r="F58"/>
          <cell r="G58"/>
          <cell r="H58">
            <v>1119536.5609999988</v>
          </cell>
          <cell r="I58">
            <v>1119536.5609999988</v>
          </cell>
          <cell r="J58">
            <v>913773.17717946589</v>
          </cell>
          <cell r="K58">
            <v>205763.38382053294</v>
          </cell>
          <cell r="L58">
            <v>0.18379335788439083</v>
          </cell>
          <cell r="M58"/>
          <cell r="N58">
            <v>205763.38382053294</v>
          </cell>
        </row>
        <row r="59">
          <cell r="A59" t="str">
            <v>220000020</v>
          </cell>
          <cell r="B59" t="str">
            <v>CH ST BRIEUC</v>
          </cell>
          <cell r="C59" t="str">
            <v>Bretagne</v>
          </cell>
          <cell r="D59">
            <v>181864.54700000025</v>
          </cell>
          <cell r="E59"/>
          <cell r="F59"/>
          <cell r="G59"/>
          <cell r="H59">
            <v>181864.54700000025</v>
          </cell>
          <cell r="I59">
            <v>181864.54700000025</v>
          </cell>
          <cell r="J59">
            <v>148439.05122674658</v>
          </cell>
          <cell r="K59">
            <v>33425.495773253671</v>
          </cell>
          <cell r="L59">
            <v>0.18379335788439088</v>
          </cell>
          <cell r="M59"/>
          <cell r="N59">
            <v>33425.495773253671</v>
          </cell>
        </row>
        <row r="60">
          <cell r="A60" t="str">
            <v>220000046</v>
          </cell>
          <cell r="B60" t="str">
            <v>CH RENÉ PLÉVEN DINAN</v>
          </cell>
          <cell r="C60" t="str">
            <v>Bretagne</v>
          </cell>
          <cell r="D60">
            <v>199614.17999999996</v>
          </cell>
          <cell r="E60"/>
          <cell r="F60"/>
          <cell r="G60"/>
          <cell r="H60">
            <v>199614.17999999996</v>
          </cell>
          <cell r="I60">
            <v>199614.17999999996</v>
          </cell>
          <cell r="J60">
            <v>162926.41957646076</v>
          </cell>
          <cell r="K60">
            <v>36687.760423539206</v>
          </cell>
          <cell r="L60">
            <v>0.18379335788439086</v>
          </cell>
          <cell r="M60"/>
          <cell r="N60">
            <v>36687.760423539206</v>
          </cell>
        </row>
        <row r="61">
          <cell r="A61" t="str">
            <v>220000079</v>
          </cell>
          <cell r="B61" t="str">
            <v>CH GUINGAMP</v>
          </cell>
          <cell r="C61" t="str">
            <v>Bretagne</v>
          </cell>
          <cell r="D61">
            <v>5921.7999999999993</v>
          </cell>
          <cell r="E61"/>
          <cell r="F61"/>
          <cell r="G61"/>
          <cell r="H61">
            <v>5921.7999999999993</v>
          </cell>
          <cell r="I61">
            <v>5921.7999999999993</v>
          </cell>
          <cell r="J61">
            <v>4833.4124932802142</v>
          </cell>
          <cell r="K61">
            <v>1088.3875067197851</v>
          </cell>
          <cell r="L61">
            <v>0.18379335788439075</v>
          </cell>
          <cell r="M61"/>
          <cell r="N61">
            <v>1088.3875067197851</v>
          </cell>
        </row>
        <row r="62">
          <cell r="A62" t="str">
            <v>220000103</v>
          </cell>
          <cell r="B62" t="str">
            <v>CH LANNION</v>
          </cell>
          <cell r="C62" t="str">
            <v>Bretagne</v>
          </cell>
          <cell r="D62">
            <v>119995.82</v>
          </cell>
          <cell r="E62"/>
          <cell r="F62">
            <v>42.17</v>
          </cell>
          <cell r="G62"/>
          <cell r="H62">
            <v>120037.99</v>
          </cell>
          <cell r="I62">
            <v>120037.99</v>
          </cell>
          <cell r="J62">
            <v>97975.804744207082</v>
          </cell>
          <cell r="K62">
            <v>22062.185255792923</v>
          </cell>
          <cell r="L62">
            <v>0.18379335788439077</v>
          </cell>
          <cell r="M62"/>
          <cell r="N62">
            <v>22062.185255792923</v>
          </cell>
        </row>
        <row r="63">
          <cell r="A63" t="str">
            <v>230780041</v>
          </cell>
          <cell r="B63" t="str">
            <v>CH GUERET</v>
          </cell>
          <cell r="C63" t="str">
            <v>Nouvelle - Aquitaine</v>
          </cell>
          <cell r="D63">
            <v>9207.6340000000018</v>
          </cell>
          <cell r="E63"/>
          <cell r="F63"/>
          <cell r="G63"/>
          <cell r="H63">
            <v>9207.6340000000018</v>
          </cell>
          <cell r="I63">
            <v>9207.6340000000018</v>
          </cell>
          <cell r="J63">
            <v>7515.3320289695166</v>
          </cell>
          <cell r="K63">
            <v>1692.3019710304852</v>
          </cell>
          <cell r="L63">
            <v>0.1837933578843908</v>
          </cell>
          <cell r="M63"/>
          <cell r="N63">
            <v>1692.3019710304852</v>
          </cell>
        </row>
        <row r="64">
          <cell r="A64" t="str">
            <v>230780082</v>
          </cell>
          <cell r="B64" t="str">
            <v>CENTRE MÉDICAL NATIONAL STE FEYRE</v>
          </cell>
          <cell r="C64" t="str">
            <v>Nouvelle - Aquitaine</v>
          </cell>
          <cell r="D64">
            <v>144910.52000000002</v>
          </cell>
          <cell r="E64"/>
          <cell r="F64"/>
          <cell r="G64"/>
          <cell r="H64">
            <v>144910.52000000002</v>
          </cell>
          <cell r="I64">
            <v>144910.52000000002</v>
          </cell>
          <cell r="J64">
            <v>118276.92893642685</v>
          </cell>
          <cell r="K64">
            <v>26633.591063573171</v>
          </cell>
          <cell r="L64">
            <v>0.18379335788439077</v>
          </cell>
          <cell r="M64"/>
          <cell r="N64">
            <v>26633.591063573171</v>
          </cell>
        </row>
        <row r="65">
          <cell r="A65" t="str">
            <v>240000059</v>
          </cell>
          <cell r="B65" t="str">
            <v>CH BERGERAC</v>
          </cell>
          <cell r="C65" t="str">
            <v>Nouvelle - Aquitaine</v>
          </cell>
          <cell r="D65">
            <v>3008.6699999999983</v>
          </cell>
          <cell r="E65"/>
          <cell r="F65"/>
          <cell r="G65"/>
          <cell r="H65">
            <v>3008.6699999999983</v>
          </cell>
          <cell r="I65">
            <v>3008.6699999999983</v>
          </cell>
          <cell r="J65">
            <v>2455.6964379339684</v>
          </cell>
          <cell r="K65">
            <v>552.9735620660299</v>
          </cell>
          <cell r="L65">
            <v>0.18379335788439086</v>
          </cell>
          <cell r="M65"/>
          <cell r="N65">
            <v>552.9735620660299</v>
          </cell>
        </row>
        <row r="66">
          <cell r="A66" t="str">
            <v>240000117</v>
          </cell>
          <cell r="B66" t="str">
            <v>CH PERIGUEUX</v>
          </cell>
          <cell r="C66" t="str">
            <v>Nouvelle - Aquitaine</v>
          </cell>
          <cell r="D66">
            <v>13252.5</v>
          </cell>
          <cell r="E66"/>
          <cell r="F66"/>
          <cell r="G66"/>
          <cell r="H66">
            <v>13252.5</v>
          </cell>
          <cell r="I66">
            <v>13252.5</v>
          </cell>
          <cell r="J66">
            <v>10816.778524637111</v>
          </cell>
          <cell r="K66">
            <v>2435.7214753628887</v>
          </cell>
          <cell r="L66">
            <v>0.18379335788439077</v>
          </cell>
          <cell r="M66"/>
          <cell r="N66">
            <v>2435.7214753628887</v>
          </cell>
        </row>
        <row r="67">
          <cell r="A67" t="str">
            <v>250000015</v>
          </cell>
          <cell r="B67" t="str">
            <v>CHU BESANCON</v>
          </cell>
          <cell r="C67" t="str">
            <v>Bourgogne Franche-Comté</v>
          </cell>
          <cell r="D67">
            <v>1200415.0780000016</v>
          </cell>
          <cell r="E67"/>
          <cell r="F67"/>
          <cell r="G67"/>
          <cell r="H67">
            <v>1200415.0780000016</v>
          </cell>
          <cell r="I67">
            <v>1200415.0780000016</v>
          </cell>
          <cell r="J67">
            <v>979786.75995932834</v>
          </cell>
          <cell r="K67">
            <v>220628.31804067327</v>
          </cell>
          <cell r="L67">
            <v>0.18379335788439086</v>
          </cell>
          <cell r="M67"/>
          <cell r="N67">
            <v>220628.31804067327</v>
          </cell>
        </row>
        <row r="68">
          <cell r="A68" t="str">
            <v>250000452</v>
          </cell>
          <cell r="B68" t="str">
            <v>CHIC DE HAUTE-COMTÉ</v>
          </cell>
          <cell r="C68" t="str">
            <v>Bourgogne Franche-Comté</v>
          </cell>
          <cell r="D68">
            <v>10766.441999999995</v>
          </cell>
          <cell r="E68"/>
          <cell r="F68"/>
          <cell r="G68"/>
          <cell r="H68">
            <v>10766.441999999995</v>
          </cell>
          <cell r="I68">
            <v>10766.441999999995</v>
          </cell>
          <cell r="J68">
            <v>8787.6414723524595</v>
          </cell>
          <cell r="K68">
            <v>1978.800527647536</v>
          </cell>
          <cell r="L68">
            <v>0.18379335788439086</v>
          </cell>
          <cell r="M68"/>
          <cell r="N68">
            <v>1978.800527647536</v>
          </cell>
        </row>
        <row r="69">
          <cell r="A69" t="str">
            <v>260000021</v>
          </cell>
          <cell r="B69" t="str">
            <v>CH DE VALENCE</v>
          </cell>
          <cell r="C69" t="str">
            <v>Auvergne Rhône-Alpes</v>
          </cell>
          <cell r="D69">
            <v>342419.4300000004</v>
          </cell>
          <cell r="E69"/>
          <cell r="F69"/>
          <cell r="G69"/>
          <cell r="H69">
            <v>342419.4300000004</v>
          </cell>
          <cell r="I69">
            <v>342419.4300000004</v>
          </cell>
          <cell r="J69">
            <v>279485.01315544121</v>
          </cell>
          <cell r="K69">
            <v>62934.416844559193</v>
          </cell>
          <cell r="L69">
            <v>0.18379335788439086</v>
          </cell>
          <cell r="M69"/>
          <cell r="N69">
            <v>62934.416844559193</v>
          </cell>
        </row>
        <row r="70">
          <cell r="A70" t="str">
            <v>260000047</v>
          </cell>
          <cell r="B70" t="str">
            <v>GROUPEMENT HOSPITALIER PORTES DE PROVENCE</v>
          </cell>
          <cell r="C70" t="str">
            <v>Auvergne Rhône-Alpes</v>
          </cell>
          <cell r="D70">
            <v>164350.44000000018</v>
          </cell>
          <cell r="E70"/>
          <cell r="F70"/>
          <cell r="G70"/>
          <cell r="H70">
            <v>164350.44000000018</v>
          </cell>
          <cell r="I70">
            <v>164350.44000000018</v>
          </cell>
          <cell r="J70">
            <v>134143.92076262305</v>
          </cell>
          <cell r="K70">
            <v>30206.519237377128</v>
          </cell>
          <cell r="L70">
            <v>0.1837933578843908</v>
          </cell>
          <cell r="M70"/>
          <cell r="N70">
            <v>30206.519237377128</v>
          </cell>
        </row>
        <row r="71">
          <cell r="A71" t="str">
            <v>260016910</v>
          </cell>
          <cell r="B71" t="str">
            <v>HÔPITAUX DROME NORD</v>
          </cell>
          <cell r="C71" t="str">
            <v>Auvergne Rhône-Alpes</v>
          </cell>
          <cell r="D71">
            <v>93770.198000000048</v>
          </cell>
          <cell r="E71"/>
          <cell r="F71"/>
          <cell r="G71"/>
          <cell r="H71">
            <v>93770.198000000048</v>
          </cell>
          <cell r="I71">
            <v>93770.198000000048</v>
          </cell>
          <cell r="J71">
            <v>76535.85844009585</v>
          </cell>
          <cell r="K71">
            <v>17234.339559904198</v>
          </cell>
          <cell r="L71">
            <v>0.18379335788439083</v>
          </cell>
          <cell r="M71"/>
          <cell r="N71">
            <v>17234.339559904198</v>
          </cell>
        </row>
        <row r="72">
          <cell r="A72" t="str">
            <v>270023724</v>
          </cell>
          <cell r="B72" t="str">
            <v>CHIC EURE SEINE HÔPITAUX EVREUX-VERNON</v>
          </cell>
          <cell r="C72" t="str">
            <v>Normandie</v>
          </cell>
          <cell r="D72">
            <v>432324.70000000019</v>
          </cell>
          <cell r="E72"/>
          <cell r="F72"/>
          <cell r="G72"/>
          <cell r="H72">
            <v>432324.70000000019</v>
          </cell>
          <cell r="I72">
            <v>432324.70000000019</v>
          </cell>
          <cell r="J72">
            <v>352866.29169063823</v>
          </cell>
          <cell r="K72">
            <v>79458.408309361956</v>
          </cell>
          <cell r="L72">
            <v>0.18379335788439088</v>
          </cell>
          <cell r="M72"/>
          <cell r="N72">
            <v>79458.408309361956</v>
          </cell>
        </row>
        <row r="73">
          <cell r="A73" t="str">
            <v>280000183</v>
          </cell>
          <cell r="B73" t="str">
            <v>CH VICTOR JOUSSELIN</v>
          </cell>
          <cell r="C73" t="str">
            <v>Centre - Val de Loire</v>
          </cell>
          <cell r="D73">
            <v>49407.630000000005</v>
          </cell>
          <cell r="E73"/>
          <cell r="F73"/>
          <cell r="G73"/>
          <cell r="H73">
            <v>49407.630000000005</v>
          </cell>
          <cell r="I73">
            <v>49407.630000000005</v>
          </cell>
          <cell r="J73">
            <v>40326.835777190434</v>
          </cell>
          <cell r="K73">
            <v>9080.7942228095708</v>
          </cell>
          <cell r="L73">
            <v>0.18379335788439094</v>
          </cell>
          <cell r="M73"/>
          <cell r="N73">
            <v>9080.7942228095708</v>
          </cell>
        </row>
        <row r="74">
          <cell r="A74" t="str">
            <v>280500075</v>
          </cell>
          <cell r="B74" t="str">
            <v>CH DE CHATEAUDUN</v>
          </cell>
          <cell r="C74" t="str">
            <v>Centre - Val de Loire</v>
          </cell>
          <cell r="D74">
            <v>68062.45</v>
          </cell>
          <cell r="E74"/>
          <cell r="F74"/>
          <cell r="G74"/>
          <cell r="H74">
            <v>68062.45</v>
          </cell>
          <cell r="I74">
            <v>68062.45</v>
          </cell>
          <cell r="J74">
            <v>55553.023768661544</v>
          </cell>
          <cell r="K74">
            <v>12509.426231338453</v>
          </cell>
          <cell r="L74">
            <v>0.1837933578843908</v>
          </cell>
          <cell r="M74"/>
          <cell r="N74">
            <v>12509.426231338453</v>
          </cell>
        </row>
        <row r="75">
          <cell r="A75" t="str">
            <v>280000134</v>
          </cell>
          <cell r="B75" t="str">
            <v>CH CHARTRES</v>
          </cell>
          <cell r="C75" t="str">
            <v>Centre - Val de Loire</v>
          </cell>
          <cell r="D75">
            <v>193759.50000000012</v>
          </cell>
          <cell r="E75"/>
          <cell r="F75"/>
          <cell r="G75"/>
          <cell r="H75">
            <v>193759.50000000012</v>
          </cell>
          <cell r="I75">
            <v>193759.50000000012</v>
          </cell>
          <cell r="J75">
            <v>158147.79087299947</v>
          </cell>
          <cell r="K75">
            <v>35611.709127000649</v>
          </cell>
          <cell r="L75">
            <v>0.18379335788439086</v>
          </cell>
          <cell r="M75"/>
          <cell r="N75">
            <v>35611.709127000649</v>
          </cell>
        </row>
        <row r="76">
          <cell r="A76" t="str">
            <v>290000017</v>
          </cell>
          <cell r="B76" t="str">
            <v>CHU BREST</v>
          </cell>
          <cell r="C76" t="str">
            <v>Bretagne</v>
          </cell>
          <cell r="D76">
            <v>665836.6929999995</v>
          </cell>
          <cell r="E76"/>
          <cell r="F76"/>
          <cell r="G76"/>
          <cell r="H76">
            <v>665836.6929999995</v>
          </cell>
          <cell r="I76">
            <v>665836.6929999995</v>
          </cell>
          <cell r="J76">
            <v>543460.33139089134</v>
          </cell>
          <cell r="K76">
            <v>122376.36160910816</v>
          </cell>
          <cell r="L76">
            <v>0.1837933578843908</v>
          </cell>
          <cell r="M76"/>
          <cell r="N76">
            <v>122376.36160910816</v>
          </cell>
        </row>
        <row r="77">
          <cell r="A77" t="str">
            <v>290000041</v>
          </cell>
          <cell r="B77" t="str">
            <v>CH FERDINAND GRALL LANDERNEAU</v>
          </cell>
          <cell r="C77" t="str">
            <v>Bretagne</v>
          </cell>
          <cell r="D77">
            <v>211231.80000000005</v>
          </cell>
          <cell r="E77"/>
          <cell r="F77"/>
          <cell r="G77"/>
          <cell r="H77">
            <v>211231.80000000005</v>
          </cell>
          <cell r="I77">
            <v>211231.80000000005</v>
          </cell>
          <cell r="J77">
            <v>172408.79818603597</v>
          </cell>
          <cell r="K77">
            <v>38823.001813964074</v>
          </cell>
          <cell r="L77">
            <v>0.18379335788439083</v>
          </cell>
          <cell r="M77"/>
          <cell r="N77">
            <v>38823.001813964074</v>
          </cell>
        </row>
        <row r="78">
          <cell r="A78" t="str">
            <v>290000074</v>
          </cell>
          <cell r="B78" t="str">
            <v>CH DOUARNENEZ</v>
          </cell>
          <cell r="C78" t="str">
            <v>Bretagne</v>
          </cell>
          <cell r="D78">
            <v>274.98599999999988</v>
          </cell>
          <cell r="E78"/>
          <cell r="F78"/>
          <cell r="G78"/>
          <cell r="H78">
            <v>274.98599999999988</v>
          </cell>
          <cell r="I78">
            <v>274.98599999999988</v>
          </cell>
          <cell r="J78">
            <v>224.44539968880281</v>
          </cell>
          <cell r="K78">
            <v>50.540600311197068</v>
          </cell>
          <cell r="L78">
            <v>0.1837933578843908</v>
          </cell>
          <cell r="M78"/>
          <cell r="N78">
            <v>50.540600311197068</v>
          </cell>
        </row>
        <row r="79">
          <cell r="A79" t="str">
            <v>290020700</v>
          </cell>
          <cell r="B79" t="str">
            <v>CHIC DE CORNOUAILLE QUIMPER</v>
          </cell>
          <cell r="C79" t="str">
            <v>Bretagne</v>
          </cell>
          <cell r="D79">
            <v>525215.62699999986</v>
          </cell>
          <cell r="E79"/>
          <cell r="F79"/>
          <cell r="G79"/>
          <cell r="H79">
            <v>525215.62699999986</v>
          </cell>
          <cell r="I79">
            <v>525215.62699999986</v>
          </cell>
          <cell r="J79">
            <v>428684.48330031417</v>
          </cell>
          <cell r="K79">
            <v>96531.143699685694</v>
          </cell>
          <cell r="L79">
            <v>0.18379335788439083</v>
          </cell>
          <cell r="M79"/>
          <cell r="N79">
            <v>96531.143699685694</v>
          </cell>
        </row>
        <row r="80">
          <cell r="A80" t="str">
            <v>290021542</v>
          </cell>
          <cell r="B80" t="str">
            <v>CH DES PAYS DE MORLAIX</v>
          </cell>
          <cell r="C80" t="str">
            <v>Bretagne</v>
          </cell>
          <cell r="D80">
            <v>160841.96999999997</v>
          </cell>
          <cell r="E80"/>
          <cell r="F80"/>
          <cell r="G80"/>
          <cell r="H80">
            <v>160841.96999999997</v>
          </cell>
          <cell r="I80">
            <v>160841.96999999997</v>
          </cell>
          <cell r="J80">
            <v>131280.28424495953</v>
          </cell>
          <cell r="K80">
            <v>29561.685755040438</v>
          </cell>
          <cell r="L80">
            <v>0.18379335788439077</v>
          </cell>
          <cell r="M80"/>
          <cell r="N80">
            <v>29561.685755040438</v>
          </cell>
        </row>
        <row r="81">
          <cell r="A81" t="str">
            <v>2A0000014</v>
          </cell>
          <cell r="B81" t="str">
            <v>CH GAL D'AJACCIO</v>
          </cell>
          <cell r="C81" t="str">
            <v>Corse</v>
          </cell>
          <cell r="D81">
            <v>44413.5</v>
          </cell>
          <cell r="E81"/>
          <cell r="F81"/>
          <cell r="G81"/>
          <cell r="H81">
            <v>44413.5</v>
          </cell>
          <cell r="I81">
            <v>44413.5</v>
          </cell>
          <cell r="J81">
            <v>36250.59369960161</v>
          </cell>
          <cell r="K81">
            <v>8162.9063003983902</v>
          </cell>
          <cell r="L81">
            <v>0.18379335788439077</v>
          </cell>
          <cell r="M81"/>
          <cell r="N81">
            <v>8162.9063003983902</v>
          </cell>
        </row>
        <row r="82">
          <cell r="A82" t="str">
            <v>2A0000386</v>
          </cell>
          <cell r="B82" t="str">
            <v>CHS DE CASTELLUCCIO</v>
          </cell>
          <cell r="C82" t="str">
            <v>Corse</v>
          </cell>
          <cell r="D82">
            <v>221194.86399999994</v>
          </cell>
          <cell r="E82"/>
          <cell r="F82"/>
          <cell r="G82"/>
          <cell r="H82">
            <v>221194.86399999994</v>
          </cell>
          <cell r="I82">
            <v>221194.86399999994</v>
          </cell>
          <cell r="J82">
            <v>180540.71719865882</v>
          </cell>
          <cell r="K82">
            <v>40654.146801341121</v>
          </cell>
          <cell r="L82">
            <v>0.18379335788439072</v>
          </cell>
          <cell r="M82"/>
          <cell r="N82">
            <v>40654.146801341121</v>
          </cell>
        </row>
        <row r="83">
          <cell r="A83" t="str">
            <v>2B0000020</v>
          </cell>
          <cell r="B83" t="str">
            <v>CH BASTIA</v>
          </cell>
          <cell r="C83" t="str">
            <v>Corse</v>
          </cell>
          <cell r="D83">
            <v>210126.70000000007</v>
          </cell>
          <cell r="E83"/>
          <cell r="F83"/>
          <cell r="G83"/>
          <cell r="H83">
            <v>210126.70000000007</v>
          </cell>
          <cell r="I83">
            <v>210126.70000000007</v>
          </cell>
          <cell r="J83">
            <v>171506.80822583401</v>
          </cell>
          <cell r="K83">
            <v>38619.891774166055</v>
          </cell>
          <cell r="L83">
            <v>0.18379335788439091</v>
          </cell>
          <cell r="M83"/>
          <cell r="N83">
            <v>38619.891774166055</v>
          </cell>
        </row>
        <row r="84">
          <cell r="A84" t="str">
            <v>300780038</v>
          </cell>
          <cell r="B84" t="str">
            <v>CHU NIMES</v>
          </cell>
          <cell r="C84" t="str">
            <v>Occitanie</v>
          </cell>
          <cell r="D84">
            <v>1467759.44</v>
          </cell>
          <cell r="E84"/>
          <cell r="F84"/>
          <cell r="G84"/>
          <cell r="H84">
            <v>1467759.44</v>
          </cell>
          <cell r="I84">
            <v>1467759.44</v>
          </cell>
          <cell r="J84">
            <v>1197995.0039558869</v>
          </cell>
          <cell r="K84">
            <v>269764.43604411301</v>
          </cell>
          <cell r="L84">
            <v>0.1837933578843908</v>
          </cell>
          <cell r="M84"/>
          <cell r="N84">
            <v>269764.43604411301</v>
          </cell>
        </row>
        <row r="85">
          <cell r="A85" t="str">
            <v>300780046</v>
          </cell>
          <cell r="B85" t="str">
            <v>CH ALES</v>
          </cell>
          <cell r="C85" t="str">
            <v>Occitanie</v>
          </cell>
          <cell r="D85">
            <v>151737.16599999991</v>
          </cell>
          <cell r="E85"/>
          <cell r="F85"/>
          <cell r="G85"/>
          <cell r="H85">
            <v>151737.16599999991</v>
          </cell>
          <cell r="I85">
            <v>151737.16599999991</v>
          </cell>
          <cell r="J85">
            <v>123848.8827449987</v>
          </cell>
          <cell r="K85">
            <v>27888.28325500121</v>
          </cell>
          <cell r="L85">
            <v>0.18379335788439088</v>
          </cell>
          <cell r="M85"/>
          <cell r="N85">
            <v>27888.28325500121</v>
          </cell>
        </row>
        <row r="86">
          <cell r="A86" t="str">
            <v>300780053</v>
          </cell>
          <cell r="B86" t="str">
            <v>CH BAGNOLS SUR CEZE</v>
          </cell>
          <cell r="C86" t="str">
            <v>Occitanie</v>
          </cell>
          <cell r="D86">
            <v>75565.86</v>
          </cell>
          <cell r="E86"/>
          <cell r="F86"/>
          <cell r="G86"/>
          <cell r="H86">
            <v>75565.86</v>
          </cell>
          <cell r="I86">
            <v>75565.86</v>
          </cell>
          <cell r="J86">
            <v>61677.356849178228</v>
          </cell>
          <cell r="K86">
            <v>13888.503150821773</v>
          </cell>
          <cell r="L86">
            <v>0.1837933578843908</v>
          </cell>
          <cell r="M86"/>
          <cell r="N86">
            <v>13888.503150821773</v>
          </cell>
        </row>
        <row r="87">
          <cell r="A87" t="str">
            <v>310780671</v>
          </cell>
          <cell r="B87" t="str">
            <v>CH SAINT-GAUDENS</v>
          </cell>
          <cell r="C87" t="str">
            <v>Occitanie</v>
          </cell>
          <cell r="D87">
            <v>28818.785000000003</v>
          </cell>
          <cell r="E87"/>
          <cell r="F87"/>
          <cell r="G87"/>
          <cell r="H87">
            <v>28818.785000000003</v>
          </cell>
          <cell r="I87">
            <v>28818.785000000003</v>
          </cell>
          <cell r="J87">
            <v>23522.08373470169</v>
          </cell>
          <cell r="K87">
            <v>5296.701265298314</v>
          </cell>
          <cell r="L87">
            <v>0.1837933578843908</v>
          </cell>
          <cell r="M87"/>
          <cell r="N87">
            <v>5296.701265298314</v>
          </cell>
        </row>
        <row r="88">
          <cell r="A88" t="str">
            <v>310781406</v>
          </cell>
          <cell r="B88" t="str">
            <v>CHR TOULOUSE</v>
          </cell>
          <cell r="C88" t="str">
            <v>Occitanie</v>
          </cell>
          <cell r="D88">
            <v>1772969.9180000052</v>
          </cell>
          <cell r="E88"/>
          <cell r="F88"/>
          <cell r="G88"/>
          <cell r="H88">
            <v>1772969.9180000052</v>
          </cell>
          <cell r="I88">
            <v>1772969.9180000052</v>
          </cell>
          <cell r="J88">
            <v>1447109.8233427713</v>
          </cell>
          <cell r="K88">
            <v>325860.09465723392</v>
          </cell>
          <cell r="L88">
            <v>0.18379335788439077</v>
          </cell>
          <cell r="M88"/>
          <cell r="N88">
            <v>325860.09465723392</v>
          </cell>
        </row>
        <row r="89">
          <cell r="A89" t="str">
            <v>310782347</v>
          </cell>
          <cell r="B89" t="str">
            <v>INSTITUT CLAUDIUS REGAUD</v>
          </cell>
          <cell r="C89" t="str">
            <v>Occitanie</v>
          </cell>
          <cell r="D89">
            <v>346493.63999999966</v>
          </cell>
          <cell r="E89"/>
          <cell r="F89"/>
          <cell r="G89"/>
          <cell r="H89">
            <v>346493.63999999966</v>
          </cell>
          <cell r="I89">
            <v>346493.63999999966</v>
          </cell>
          <cell r="J89">
            <v>282810.41041881446</v>
          </cell>
          <cell r="K89">
            <v>63683.229581185209</v>
          </cell>
          <cell r="L89">
            <v>0.1837933578843908</v>
          </cell>
          <cell r="M89"/>
          <cell r="N89">
            <v>63683.229581185209</v>
          </cell>
        </row>
        <row r="90">
          <cell r="A90" t="str">
            <v>320780117</v>
          </cell>
          <cell r="B90" t="str">
            <v>CH AUCH</v>
          </cell>
          <cell r="C90" t="str">
            <v>Occitanie</v>
          </cell>
          <cell r="D90">
            <v>53542.479999999996</v>
          </cell>
          <cell r="E90"/>
          <cell r="F90"/>
          <cell r="G90"/>
          <cell r="H90">
            <v>53542.479999999996</v>
          </cell>
          <cell r="I90">
            <v>53542.479999999996</v>
          </cell>
          <cell r="J90">
            <v>43701.727811342163</v>
          </cell>
          <cell r="K90">
            <v>9840.7521886578324</v>
          </cell>
          <cell r="L90">
            <v>0.18379335788439075</v>
          </cell>
          <cell r="M90"/>
          <cell r="N90">
            <v>9840.7521886578324</v>
          </cell>
        </row>
        <row r="91">
          <cell r="A91" t="str">
            <v>330000662</v>
          </cell>
          <cell r="B91" t="str">
            <v>INSTITUT BERGONIE</v>
          </cell>
          <cell r="C91" t="str">
            <v>Nouvelle - Aquitaine</v>
          </cell>
          <cell r="D91">
            <v>381790.20999999996</v>
          </cell>
          <cell r="E91"/>
          <cell r="F91"/>
          <cell r="G91"/>
          <cell r="H91">
            <v>381790.20999999996</v>
          </cell>
          <cell r="I91">
            <v>381790.20999999996</v>
          </cell>
          <cell r="J91">
            <v>311619.70529671322</v>
          </cell>
          <cell r="K91">
            <v>70170.504703286744</v>
          </cell>
          <cell r="L91">
            <v>0.18379335788439088</v>
          </cell>
          <cell r="M91"/>
          <cell r="N91">
            <v>70170.504703286744</v>
          </cell>
        </row>
        <row r="92">
          <cell r="A92" t="str">
            <v>330780537</v>
          </cell>
          <cell r="B92" t="str">
            <v>CLINIQUE WALLERSTEIN</v>
          </cell>
          <cell r="C92" t="str">
            <v>Nouvelle - Aquitaine</v>
          </cell>
          <cell r="D92">
            <v>0</v>
          </cell>
          <cell r="E92"/>
          <cell r="F92"/>
          <cell r="G92"/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#DIV/0!</v>
          </cell>
          <cell r="M92"/>
          <cell r="N92">
            <v>0</v>
          </cell>
        </row>
        <row r="93">
          <cell r="A93" t="str">
            <v>330781196</v>
          </cell>
          <cell r="B93" t="str">
            <v>CHU DE BORDEAUX</v>
          </cell>
          <cell r="C93" t="str">
            <v>Nouvelle - Aquitaine</v>
          </cell>
          <cell r="D93">
            <v>2510061.3490000032</v>
          </cell>
          <cell r="E93"/>
          <cell r="F93"/>
          <cell r="G93"/>
          <cell r="H93">
            <v>2510061.3490000032</v>
          </cell>
          <cell r="I93">
            <v>2510061.3490000032</v>
          </cell>
          <cell r="J93">
            <v>2048728.7451714689</v>
          </cell>
          <cell r="K93">
            <v>461332.60382853425</v>
          </cell>
          <cell r="L93">
            <v>0.18379335788439077</v>
          </cell>
          <cell r="M93"/>
          <cell r="N93">
            <v>461332.60382853425</v>
          </cell>
        </row>
        <row r="94">
          <cell r="A94" t="str">
            <v>330781253</v>
          </cell>
          <cell r="B94" t="str">
            <v>CH DE LIBOURNE</v>
          </cell>
          <cell r="C94" t="str">
            <v>Nouvelle - Aquitaine</v>
          </cell>
          <cell r="D94">
            <v>95260.224999999919</v>
          </cell>
          <cell r="E94"/>
          <cell r="F94"/>
          <cell r="G94"/>
          <cell r="H94">
            <v>95260.224999999919</v>
          </cell>
          <cell r="I94">
            <v>95260.224999999919</v>
          </cell>
          <cell r="J94">
            <v>77752.028374427347</v>
          </cell>
          <cell r="K94">
            <v>17508.196625572571</v>
          </cell>
          <cell r="L94">
            <v>0.18379335788439075</v>
          </cell>
          <cell r="M94"/>
          <cell r="N94">
            <v>17508.196625572571</v>
          </cell>
        </row>
        <row r="95">
          <cell r="A95" t="str">
            <v>330781303</v>
          </cell>
          <cell r="B95" t="str">
            <v>HÔPITAL D'INSTRUCTION DES ARMÉES ROBERT PICQUE</v>
          </cell>
          <cell r="C95" t="str">
            <v>Nouvelle - Aquitaine</v>
          </cell>
          <cell r="D95">
            <v>0</v>
          </cell>
          <cell r="E95"/>
          <cell r="F95"/>
          <cell r="G95"/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e">
            <v>#DIV/0!</v>
          </cell>
          <cell r="M95"/>
          <cell r="N95">
            <v>0</v>
          </cell>
        </row>
        <row r="96">
          <cell r="A96" t="str">
            <v>340000025</v>
          </cell>
          <cell r="B96" t="str">
            <v>INSTITUT SAINT PIERRE</v>
          </cell>
          <cell r="C96" t="str">
            <v>Occitanie</v>
          </cell>
          <cell r="D96">
            <v>575.5</v>
          </cell>
          <cell r="E96"/>
          <cell r="F96"/>
          <cell r="G96"/>
          <cell r="H96">
            <v>575.5</v>
          </cell>
          <cell r="I96">
            <v>575.5</v>
          </cell>
          <cell r="J96">
            <v>469.72692253753303</v>
          </cell>
          <cell r="K96">
            <v>105.77307746246697</v>
          </cell>
          <cell r="L96">
            <v>0.18379335788439091</v>
          </cell>
          <cell r="M96"/>
          <cell r="N96">
            <v>105.77307746246697</v>
          </cell>
        </row>
        <row r="97">
          <cell r="A97" t="str">
            <v>340011295</v>
          </cell>
          <cell r="B97" t="str">
            <v>LES HÔPITAUX DU BASSIN DE THAU</v>
          </cell>
          <cell r="C97" t="str">
            <v>Occitanie</v>
          </cell>
          <cell r="D97">
            <v>41299.480000000003</v>
          </cell>
          <cell r="E97"/>
          <cell r="F97"/>
          <cell r="G97"/>
          <cell r="H97">
            <v>41299.480000000003</v>
          </cell>
          <cell r="I97">
            <v>41299.480000000003</v>
          </cell>
          <cell r="J97">
            <v>33708.909891920761</v>
          </cell>
          <cell r="K97">
            <v>7590.5701080792423</v>
          </cell>
          <cell r="L97">
            <v>0.18379335788439083</v>
          </cell>
          <cell r="M97"/>
          <cell r="N97">
            <v>7590.5701080792423</v>
          </cell>
        </row>
        <row r="98">
          <cell r="A98" t="str">
            <v>340780055</v>
          </cell>
          <cell r="B98" t="str">
            <v>CH BEZIERS</v>
          </cell>
          <cell r="C98" t="str">
            <v>Occitanie</v>
          </cell>
          <cell r="D98">
            <v>195556.04300000006</v>
          </cell>
          <cell r="E98"/>
          <cell r="F98"/>
          <cell r="G98"/>
          <cell r="H98">
            <v>195556.04300000006</v>
          </cell>
          <cell r="I98">
            <v>195556.04300000006</v>
          </cell>
          <cell r="J98">
            <v>159614.14120244575</v>
          </cell>
          <cell r="K98">
            <v>35941.90179755431</v>
          </cell>
          <cell r="L98">
            <v>0.18379335788439072</v>
          </cell>
          <cell r="M98"/>
          <cell r="N98">
            <v>35941.90179755431</v>
          </cell>
        </row>
        <row r="99">
          <cell r="A99" t="str">
            <v>340780477</v>
          </cell>
          <cell r="B99" t="str">
            <v>CHU MONTPELLIER</v>
          </cell>
          <cell r="C99" t="str">
            <v>Occitanie</v>
          </cell>
          <cell r="D99">
            <v>1602518.057000001</v>
          </cell>
          <cell r="E99"/>
          <cell r="F99">
            <v>7024.1419999999989</v>
          </cell>
          <cell r="G99"/>
          <cell r="H99">
            <v>1609542.199000001</v>
          </cell>
          <cell r="I99">
            <v>1609542.199000001</v>
          </cell>
          <cell r="J99">
            <v>1313719.0335891645</v>
          </cell>
          <cell r="K99">
            <v>295823.16541083646</v>
          </cell>
          <cell r="L99">
            <v>0.18379335788439075</v>
          </cell>
          <cell r="M99"/>
          <cell r="N99">
            <v>295823.16541083646</v>
          </cell>
        </row>
        <row r="100">
          <cell r="A100" t="str">
            <v>340000207</v>
          </cell>
          <cell r="B100" t="str">
            <v>INSTITUT DU CANCER DE MONTPELLIER</v>
          </cell>
          <cell r="C100" t="str">
            <v>Occitanie</v>
          </cell>
          <cell r="D100">
            <v>189214.67999999993</v>
          </cell>
          <cell r="E100"/>
          <cell r="F100"/>
          <cell r="G100"/>
          <cell r="H100">
            <v>189214.67999999993</v>
          </cell>
          <cell r="I100">
            <v>189214.67999999993</v>
          </cell>
          <cell r="J100">
            <v>154438.27860177946</v>
          </cell>
          <cell r="K100">
            <v>34776.401398220478</v>
          </cell>
          <cell r="L100">
            <v>0.18379335788439083</v>
          </cell>
          <cell r="M100"/>
          <cell r="N100">
            <v>34776.401398220478</v>
          </cell>
        </row>
        <row r="101">
          <cell r="A101" t="str">
            <v>340780642</v>
          </cell>
          <cell r="B101" t="str">
            <v>CLINIQUE BEAU SOLEIL</v>
          </cell>
          <cell r="C101" t="str">
            <v>Occitanie</v>
          </cell>
          <cell r="D101">
            <v>42054.950000000012</v>
          </cell>
          <cell r="E101"/>
          <cell r="F101"/>
          <cell r="G101"/>
          <cell r="H101">
            <v>42054.950000000012</v>
          </cell>
          <cell r="I101">
            <v>42054.950000000012</v>
          </cell>
          <cell r="J101">
            <v>34325.529523839847</v>
          </cell>
          <cell r="K101">
            <v>7729.420476160165</v>
          </cell>
          <cell r="L101">
            <v>0.18379335788439086</v>
          </cell>
          <cell r="M101"/>
          <cell r="N101">
            <v>7729.420476160165</v>
          </cell>
        </row>
        <row r="102">
          <cell r="A102" t="str">
            <v>350000022</v>
          </cell>
          <cell r="B102" t="str">
            <v>CH ST MALO</v>
          </cell>
          <cell r="C102" t="str">
            <v>Bretagne</v>
          </cell>
          <cell r="D102">
            <v>246766.30799999996</v>
          </cell>
          <cell r="E102"/>
          <cell r="F102"/>
          <cell r="G102"/>
          <cell r="H102">
            <v>246766.30799999996</v>
          </cell>
          <cell r="I102">
            <v>246766.30799999996</v>
          </cell>
          <cell r="J102">
            <v>201412.29963994614</v>
          </cell>
          <cell r="K102">
            <v>45354.00836005382</v>
          </cell>
          <cell r="L102">
            <v>0.18379335788439088</v>
          </cell>
          <cell r="M102"/>
          <cell r="N102">
            <v>45354.00836005382</v>
          </cell>
        </row>
        <row r="103">
          <cell r="A103" t="str">
            <v>350000030</v>
          </cell>
          <cell r="B103" t="str">
            <v>CH FOUGERES</v>
          </cell>
          <cell r="C103" t="str">
            <v>Bretagne</v>
          </cell>
          <cell r="D103">
            <v>41901.72</v>
          </cell>
          <cell r="E103"/>
          <cell r="F103"/>
          <cell r="G103"/>
          <cell r="H103">
            <v>41901.72</v>
          </cell>
          <cell r="I103">
            <v>41901.72</v>
          </cell>
          <cell r="J103">
            <v>34200.462180068462</v>
          </cell>
          <cell r="K103">
            <v>7701.2578199315394</v>
          </cell>
          <cell r="L103">
            <v>0.18379335788439088</v>
          </cell>
          <cell r="M103"/>
          <cell r="N103">
            <v>7701.2578199315394</v>
          </cell>
        </row>
        <row r="104">
          <cell r="A104" t="str">
            <v>350002812</v>
          </cell>
          <cell r="B104" t="str">
            <v>CRLCC E. MARQUIS</v>
          </cell>
          <cell r="C104" t="str">
            <v>Bretagne</v>
          </cell>
          <cell r="D104">
            <v>504145.23400000017</v>
          </cell>
          <cell r="E104"/>
          <cell r="F104"/>
          <cell r="G104"/>
          <cell r="H104">
            <v>504145.23400000017</v>
          </cell>
          <cell r="I104">
            <v>504145.23400000017</v>
          </cell>
          <cell r="J104">
            <v>411486.6885817282</v>
          </cell>
          <cell r="K104">
            <v>92658.54541827197</v>
          </cell>
          <cell r="L104">
            <v>0.18379335788439077</v>
          </cell>
          <cell r="M104"/>
          <cell r="N104">
            <v>92658.54541827197</v>
          </cell>
        </row>
        <row r="105">
          <cell r="A105" t="str">
            <v>350005179</v>
          </cell>
          <cell r="B105" t="str">
            <v>CHRU DE RENNES</v>
          </cell>
          <cell r="C105" t="str">
            <v>Bretagne</v>
          </cell>
          <cell r="D105">
            <v>800767.74400000041</v>
          </cell>
          <cell r="E105"/>
          <cell r="F105"/>
          <cell r="G105"/>
          <cell r="H105">
            <v>800767.74400000041</v>
          </cell>
          <cell r="I105">
            <v>800767.74400000041</v>
          </cell>
          <cell r="J105">
            <v>653591.95144473203</v>
          </cell>
          <cell r="K105">
            <v>147175.79255526839</v>
          </cell>
          <cell r="L105">
            <v>0.18379335788439088</v>
          </cell>
          <cell r="M105"/>
          <cell r="N105">
            <v>147175.79255526839</v>
          </cell>
        </row>
        <row r="106">
          <cell r="A106" t="str">
            <v>360000053</v>
          </cell>
          <cell r="B106" t="str">
            <v>CH DE CHATEAUROUX</v>
          </cell>
          <cell r="C106" t="str">
            <v>Centre - Val de Loire</v>
          </cell>
          <cell r="D106">
            <v>55230.340000000026</v>
          </cell>
          <cell r="E106"/>
          <cell r="F106"/>
          <cell r="G106"/>
          <cell r="H106">
            <v>55230.340000000026</v>
          </cell>
          <cell r="I106">
            <v>55230.340000000026</v>
          </cell>
          <cell r="J106">
            <v>45079.370354303435</v>
          </cell>
          <cell r="K106">
            <v>10150.96964569659</v>
          </cell>
          <cell r="L106">
            <v>0.18379335788439083</v>
          </cell>
          <cell r="M106"/>
          <cell r="N106">
            <v>10150.96964569659</v>
          </cell>
        </row>
        <row r="107">
          <cell r="A107" t="str">
            <v>370000481</v>
          </cell>
          <cell r="B107" t="str">
            <v>CHU DE TOURS</v>
          </cell>
          <cell r="C107" t="str">
            <v>Centre - Val de Loire</v>
          </cell>
          <cell r="D107">
            <v>1015355.1099999994</v>
          </cell>
          <cell r="E107"/>
          <cell r="F107"/>
          <cell r="G107"/>
          <cell r="H107">
            <v>1015355.1099999994</v>
          </cell>
          <cell r="I107">
            <v>1015355.1099999994</v>
          </cell>
          <cell r="J107">
            <v>828739.58488802449</v>
          </cell>
          <cell r="K107">
            <v>186615.52511197492</v>
          </cell>
          <cell r="L107">
            <v>0.18379335788439083</v>
          </cell>
          <cell r="M107"/>
          <cell r="N107">
            <v>186615.52511197492</v>
          </cell>
        </row>
        <row r="108">
          <cell r="A108" t="str">
            <v>380012658</v>
          </cell>
          <cell r="B108" t="str">
            <v>GROUPEMENT HOSPITALIER MUTUALISTE DE GRENOBLE</v>
          </cell>
          <cell r="C108" t="str">
            <v>Auvergne Rhône-Alpes</v>
          </cell>
          <cell r="D108">
            <v>111622.65000000008</v>
          </cell>
          <cell r="E108"/>
          <cell r="F108"/>
          <cell r="G108"/>
          <cell r="H108">
            <v>111622.65000000008</v>
          </cell>
          <cell r="I108">
            <v>111622.65000000008</v>
          </cell>
          <cell r="J108">
            <v>91107.148340545973</v>
          </cell>
          <cell r="K108">
            <v>20515.501659454108</v>
          </cell>
          <cell r="L108">
            <v>0.1837933578843908</v>
          </cell>
          <cell r="M108"/>
          <cell r="N108">
            <v>20515.501659454108</v>
          </cell>
        </row>
        <row r="109">
          <cell r="A109" t="str">
            <v>380780031</v>
          </cell>
          <cell r="B109" t="str">
            <v>CH DE LA MURE</v>
          </cell>
          <cell r="C109" t="str">
            <v>Auvergne Rhône-Alpes</v>
          </cell>
          <cell r="D109">
            <v>8882.7000000000007</v>
          </cell>
          <cell r="E109"/>
          <cell r="F109"/>
          <cell r="G109"/>
          <cell r="H109">
            <v>8882.7000000000007</v>
          </cell>
          <cell r="I109">
            <v>8882.7000000000007</v>
          </cell>
          <cell r="J109">
            <v>7250.1187399203218</v>
          </cell>
          <cell r="K109">
            <v>1632.5812600796789</v>
          </cell>
          <cell r="L109">
            <v>0.18379335788439088</v>
          </cell>
          <cell r="M109"/>
          <cell r="N109">
            <v>1632.5812600796789</v>
          </cell>
        </row>
        <row r="110">
          <cell r="A110" t="str">
            <v>380780049</v>
          </cell>
          <cell r="B110" t="str">
            <v>CH BOURGOIN JALLIEU</v>
          </cell>
          <cell r="C110" t="str">
            <v>Auvergne Rhône-Alpes</v>
          </cell>
          <cell r="D110">
            <v>173365.86100000003</v>
          </cell>
          <cell r="E110"/>
          <cell r="F110"/>
          <cell r="G110"/>
          <cell r="H110">
            <v>173365.86100000003</v>
          </cell>
          <cell r="I110">
            <v>173365.86100000003</v>
          </cell>
          <cell r="J110">
            <v>141502.36726429148</v>
          </cell>
          <cell r="K110">
            <v>31863.493735708558</v>
          </cell>
          <cell r="L110">
            <v>0.1837933578843908</v>
          </cell>
          <cell r="M110"/>
          <cell r="N110">
            <v>31863.493735708558</v>
          </cell>
        </row>
        <row r="111">
          <cell r="A111" t="str">
            <v>380780080</v>
          </cell>
          <cell r="B111" t="str">
            <v>CHU GRENOBLE</v>
          </cell>
          <cell r="C111" t="str">
            <v>Auvergne Rhône-Alpes</v>
          </cell>
          <cell r="D111">
            <v>1401056.3220000006</v>
          </cell>
          <cell r="E111"/>
          <cell r="F111">
            <v>204.2</v>
          </cell>
          <cell r="G111"/>
          <cell r="H111">
            <v>1401260.5220000006</v>
          </cell>
          <cell r="I111">
            <v>1401260.5220000006</v>
          </cell>
          <cell r="J111">
            <v>1143718.145390786</v>
          </cell>
          <cell r="K111">
            <v>257542.37660921458</v>
          </cell>
          <cell r="L111">
            <v>0.18379335788439094</v>
          </cell>
          <cell r="M111"/>
          <cell r="N111">
            <v>257542.37660921458</v>
          </cell>
        </row>
        <row r="112">
          <cell r="A112" t="str">
            <v>380781435</v>
          </cell>
          <cell r="B112" t="str">
            <v>CH DE VIENNE</v>
          </cell>
          <cell r="C112" t="str">
            <v>Auvergne Rhône-Alpes</v>
          </cell>
          <cell r="D112">
            <v>36232.530000000006</v>
          </cell>
          <cell r="E112"/>
          <cell r="F112"/>
          <cell r="G112"/>
          <cell r="H112">
            <v>36232.530000000006</v>
          </cell>
          <cell r="I112">
            <v>36232.530000000006</v>
          </cell>
          <cell r="J112">
            <v>29573.231646653079</v>
          </cell>
          <cell r="K112">
            <v>6659.2983533469269</v>
          </cell>
          <cell r="L112">
            <v>0.1837933578843908</v>
          </cell>
          <cell r="M112"/>
          <cell r="N112">
            <v>6659.2983533469269</v>
          </cell>
        </row>
        <row r="113">
          <cell r="A113" t="str">
            <v>380784751</v>
          </cell>
          <cell r="B113" t="str">
            <v>CH VOIRON</v>
          </cell>
          <cell r="C113" t="str">
            <v>Auvergne Rhône-Alpes</v>
          </cell>
          <cell r="D113">
            <v>0</v>
          </cell>
          <cell r="E113"/>
          <cell r="F113"/>
          <cell r="G113"/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 t="e">
            <v>#DIV/0!</v>
          </cell>
          <cell r="M113"/>
          <cell r="N113">
            <v>0</v>
          </cell>
        </row>
        <row r="114">
          <cell r="A114" t="str">
            <v>390780146</v>
          </cell>
          <cell r="B114" t="str">
            <v>CH LONS</v>
          </cell>
          <cell r="C114" t="str">
            <v>Bourgogne Franche-Comté</v>
          </cell>
          <cell r="D114">
            <v>45140.959999999934</v>
          </cell>
          <cell r="E114"/>
          <cell r="F114"/>
          <cell r="G114"/>
          <cell r="H114">
            <v>45140.959999999934</v>
          </cell>
          <cell r="I114">
            <v>45140.959999999934</v>
          </cell>
          <cell r="J114">
            <v>36844.351383474976</v>
          </cell>
          <cell r="K114">
            <v>8296.6086165249581</v>
          </cell>
          <cell r="L114">
            <v>0.1837933578843908</v>
          </cell>
          <cell r="M114"/>
          <cell r="N114">
            <v>8296.6086165249581</v>
          </cell>
        </row>
        <row r="115">
          <cell r="A115" t="str">
            <v>390780609</v>
          </cell>
          <cell r="B115" t="str">
            <v>CH PASTEUR DOLE</v>
          </cell>
          <cell r="C115" t="str">
            <v>Bourgogne Franche-Comté</v>
          </cell>
          <cell r="D115">
            <v>46077.830000000045</v>
          </cell>
          <cell r="E115"/>
          <cell r="F115"/>
          <cell r="G115"/>
          <cell r="H115">
            <v>46077.830000000045</v>
          </cell>
          <cell r="I115">
            <v>46077.830000000045</v>
          </cell>
          <cell r="J115">
            <v>37609.030900273916</v>
          </cell>
          <cell r="K115">
            <v>8468.7990997261295</v>
          </cell>
          <cell r="L115">
            <v>0.18379335788439086</v>
          </cell>
          <cell r="M115"/>
          <cell r="N115">
            <v>8468.7990997261295</v>
          </cell>
        </row>
        <row r="116">
          <cell r="A116" t="str">
            <v>400011177</v>
          </cell>
          <cell r="B116" t="str">
            <v>CH DE MONT DE MARSAN</v>
          </cell>
          <cell r="C116" t="str">
            <v>Nouvelle - Aquitaine</v>
          </cell>
          <cell r="D116">
            <v>116946.51000000007</v>
          </cell>
          <cell r="E116"/>
          <cell r="F116"/>
          <cell r="G116"/>
          <cell r="H116">
            <v>116946.51000000007</v>
          </cell>
          <cell r="I116">
            <v>116946.51000000007</v>
          </cell>
          <cell r="J116">
            <v>95452.518234239571</v>
          </cell>
          <cell r="K116">
            <v>21493.991765760496</v>
          </cell>
          <cell r="L116">
            <v>0.18379335788439077</v>
          </cell>
          <cell r="M116"/>
          <cell r="N116">
            <v>21493.991765760496</v>
          </cell>
        </row>
        <row r="117">
          <cell r="A117" t="str">
            <v>400780193</v>
          </cell>
          <cell r="B117" t="str">
            <v>CH DAX</v>
          </cell>
          <cell r="C117" t="str">
            <v>Nouvelle - Aquitaine</v>
          </cell>
          <cell r="D117">
            <v>154426.12200000003</v>
          </cell>
          <cell r="E117"/>
          <cell r="F117"/>
          <cell r="G117"/>
          <cell r="H117">
            <v>154426.12200000003</v>
          </cell>
          <cell r="I117">
            <v>154426.12200000003</v>
          </cell>
          <cell r="J117">
            <v>126043.62649255543</v>
          </cell>
          <cell r="K117">
            <v>28382.495507444604</v>
          </cell>
          <cell r="L117">
            <v>0.18379335788439083</v>
          </cell>
          <cell r="M117"/>
          <cell r="N117">
            <v>28382.495507444604</v>
          </cell>
        </row>
        <row r="118">
          <cell r="A118" t="str">
            <v>410000087</v>
          </cell>
          <cell r="B118" t="str">
            <v>CH DE BLOIS</v>
          </cell>
          <cell r="C118" t="str">
            <v>Centre - Val de Loire</v>
          </cell>
          <cell r="D118">
            <v>92633.005000000005</v>
          </cell>
          <cell r="E118"/>
          <cell r="F118"/>
          <cell r="G118"/>
          <cell r="H118">
            <v>92633.005000000005</v>
          </cell>
          <cell r="I118">
            <v>92633.005000000005</v>
          </cell>
          <cell r="J118">
            <v>75607.673960128435</v>
          </cell>
          <cell r="K118">
            <v>17025.331039871569</v>
          </cell>
          <cell r="L118">
            <v>0.18379335788439086</v>
          </cell>
          <cell r="M118"/>
          <cell r="N118">
            <v>17025.331039871569</v>
          </cell>
        </row>
        <row r="119">
          <cell r="A119" t="str">
            <v>410000095</v>
          </cell>
          <cell r="B119" t="str">
            <v>CH VENDOME</v>
          </cell>
          <cell r="C119" t="str">
            <v>Centre - Val de Loire</v>
          </cell>
          <cell r="D119">
            <v>33768.139999999985</v>
          </cell>
          <cell r="E119"/>
          <cell r="F119"/>
          <cell r="G119"/>
          <cell r="H119">
            <v>33768.139999999985</v>
          </cell>
          <cell r="I119">
            <v>33768.139999999985</v>
          </cell>
          <cell r="J119">
            <v>27561.780159889775</v>
          </cell>
          <cell r="K119">
            <v>6206.3598401102099</v>
          </cell>
          <cell r="L119">
            <v>0.1837933578843908</v>
          </cell>
          <cell r="M119"/>
          <cell r="N119">
            <v>6206.3598401102099</v>
          </cell>
        </row>
        <row r="120">
          <cell r="A120" t="str">
            <v>410000103</v>
          </cell>
          <cell r="B120" t="str">
            <v>CH ROMORANTIN LANTHENAY</v>
          </cell>
          <cell r="C120" t="str">
            <v>Centre - Val de Loire</v>
          </cell>
          <cell r="D120">
            <v>48242.25</v>
          </cell>
          <cell r="E120"/>
          <cell r="F120"/>
          <cell r="G120"/>
          <cell r="H120">
            <v>48242.25</v>
          </cell>
          <cell r="I120">
            <v>48242.25</v>
          </cell>
          <cell r="J120">
            <v>39375.644880601751</v>
          </cell>
          <cell r="K120">
            <v>8866.6051193982494</v>
          </cell>
          <cell r="L120">
            <v>0.18379335788439075</v>
          </cell>
          <cell r="M120"/>
          <cell r="N120">
            <v>8866.6051193982494</v>
          </cell>
        </row>
        <row r="121">
          <cell r="A121" t="str">
            <v>420002495</v>
          </cell>
          <cell r="B121" t="str">
            <v>HÔPITAL DU GIER</v>
          </cell>
          <cell r="C121" t="str">
            <v>Auvergne Rhône-Alpes</v>
          </cell>
          <cell r="D121">
            <v>20932.729999999996</v>
          </cell>
          <cell r="E121"/>
          <cell r="F121"/>
          <cell r="G121"/>
          <cell r="H121">
            <v>20932.729999999996</v>
          </cell>
          <cell r="I121">
            <v>20932.729999999996</v>
          </cell>
          <cell r="J121">
            <v>17085.433263612671</v>
          </cell>
          <cell r="K121">
            <v>3847.2967363873249</v>
          </cell>
          <cell r="L121">
            <v>0.18379335788439088</v>
          </cell>
          <cell r="M121"/>
          <cell r="N121">
            <v>3847.2967363873249</v>
          </cell>
        </row>
        <row r="122">
          <cell r="A122" t="str">
            <v>420013492</v>
          </cell>
          <cell r="B122" t="str">
            <v>INSTITUT DE CANCEROLOGIE DE LA LOIRE</v>
          </cell>
          <cell r="C122" t="str">
            <v>Auvergne Rhône-Alpes</v>
          </cell>
          <cell r="D122">
            <v>407704.10800000001</v>
          </cell>
          <cell r="E122"/>
          <cell r="F122"/>
          <cell r="G122"/>
          <cell r="H122">
            <v>407704.10800000001</v>
          </cell>
          <cell r="I122">
            <v>407704.10800000001</v>
          </cell>
          <cell r="J122">
            <v>332770.80096741969</v>
          </cell>
          <cell r="K122">
            <v>74933.307032580313</v>
          </cell>
          <cell r="L122">
            <v>0.18379335788439077</v>
          </cell>
          <cell r="M122"/>
          <cell r="N122">
            <v>74933.307032580313</v>
          </cell>
        </row>
        <row r="123">
          <cell r="A123" t="str">
            <v>420013831</v>
          </cell>
          <cell r="B123" t="str">
            <v>CH DU FOREZ</v>
          </cell>
          <cell r="C123" t="str">
            <v>Auvergne Rhône-Alpes</v>
          </cell>
          <cell r="D123">
            <v>28868.15</v>
          </cell>
          <cell r="E123"/>
          <cell r="F123"/>
          <cell r="G123"/>
          <cell r="H123">
            <v>28868.15</v>
          </cell>
          <cell r="I123">
            <v>28868.15</v>
          </cell>
          <cell r="J123">
            <v>23562.375775589724</v>
          </cell>
          <cell r="K123">
            <v>5305.7742244102774</v>
          </cell>
          <cell r="L123">
            <v>0.18379335788439083</v>
          </cell>
          <cell r="M123"/>
          <cell r="N123">
            <v>5305.7742244102774</v>
          </cell>
        </row>
        <row r="124">
          <cell r="A124" t="str">
            <v>420780033</v>
          </cell>
          <cell r="B124" t="str">
            <v>CH DE ROANNE</v>
          </cell>
          <cell r="C124" t="str">
            <v>Auvergne Rhône-Alpes</v>
          </cell>
          <cell r="D124">
            <v>125639.98400000005</v>
          </cell>
          <cell r="E124"/>
          <cell r="F124"/>
          <cell r="G124"/>
          <cell r="H124">
            <v>125639.98400000005</v>
          </cell>
          <cell r="I124">
            <v>125639.98400000005</v>
          </cell>
          <cell r="J124">
            <v>102548.1894560989</v>
          </cell>
          <cell r="K124">
            <v>23091.794543901153</v>
          </cell>
          <cell r="L124">
            <v>0.18379335788439086</v>
          </cell>
          <cell r="M124"/>
          <cell r="N124">
            <v>23091.794543901153</v>
          </cell>
        </row>
        <row r="125">
          <cell r="A125" t="str">
            <v>420780652</v>
          </cell>
          <cell r="B125" t="str">
            <v>CH DE FIRMINY</v>
          </cell>
          <cell r="C125" t="str">
            <v>Auvergne Rhône-Alpes</v>
          </cell>
          <cell r="D125">
            <v>888</v>
          </cell>
          <cell r="E125"/>
          <cell r="F125"/>
          <cell r="G125"/>
          <cell r="H125">
            <v>888</v>
          </cell>
          <cell r="I125">
            <v>888</v>
          </cell>
          <cell r="J125">
            <v>724.79149819866097</v>
          </cell>
          <cell r="K125">
            <v>163.20850180133903</v>
          </cell>
          <cell r="L125">
            <v>0.1837933578843908</v>
          </cell>
          <cell r="M125"/>
          <cell r="N125">
            <v>163.20850180133903</v>
          </cell>
        </row>
        <row r="126">
          <cell r="A126" t="str">
            <v>420784878</v>
          </cell>
          <cell r="B126" t="str">
            <v>CHU SAINT ETIENNE</v>
          </cell>
          <cell r="C126" t="str">
            <v>Auvergne Rhône-Alpes</v>
          </cell>
          <cell r="D126">
            <v>647567.00999999931</v>
          </cell>
          <cell r="E126"/>
          <cell r="F126"/>
          <cell r="G126"/>
          <cell r="H126">
            <v>647567.00999999931</v>
          </cell>
          <cell r="I126">
            <v>647567.00999999931</v>
          </cell>
          <cell r="J126">
            <v>528548.49477694463</v>
          </cell>
          <cell r="K126">
            <v>119018.51522305468</v>
          </cell>
          <cell r="L126">
            <v>0.18379335788439069</v>
          </cell>
          <cell r="M126"/>
          <cell r="N126">
            <v>119018.51522305468</v>
          </cell>
        </row>
        <row r="127">
          <cell r="A127" t="str">
            <v>430000018</v>
          </cell>
          <cell r="B127" t="str">
            <v>CH EMILE ROUX LE PUY</v>
          </cell>
          <cell r="C127" t="str">
            <v>Auvergne Rhône-Alpes</v>
          </cell>
          <cell r="D127">
            <v>59925.098999999987</v>
          </cell>
          <cell r="E127"/>
          <cell r="F127"/>
          <cell r="G127"/>
          <cell r="H127">
            <v>59925.098999999987</v>
          </cell>
          <cell r="I127">
            <v>59925.098999999987</v>
          </cell>
          <cell r="J127">
            <v>48911.26383323544</v>
          </cell>
          <cell r="K127">
            <v>11013.835166764547</v>
          </cell>
          <cell r="L127">
            <v>0.1837933578843908</v>
          </cell>
          <cell r="M127"/>
          <cell r="N127">
            <v>11013.835166764547</v>
          </cell>
        </row>
        <row r="128">
          <cell r="A128" t="str">
            <v>430000034</v>
          </cell>
          <cell r="B128" t="str">
            <v>CH BRIOUDE</v>
          </cell>
          <cell r="C128" t="str">
            <v>Auvergne Rhône-Alpes</v>
          </cell>
          <cell r="D128">
            <v>14804.5</v>
          </cell>
          <cell r="E128"/>
          <cell r="F128"/>
          <cell r="G128"/>
          <cell r="H128">
            <v>14804.5</v>
          </cell>
          <cell r="I128">
            <v>14804.5</v>
          </cell>
          <cell r="J128">
            <v>12083.531233200536</v>
          </cell>
          <cell r="K128">
            <v>2720.968766799464</v>
          </cell>
          <cell r="L128">
            <v>0.18379335788439083</v>
          </cell>
          <cell r="M128"/>
          <cell r="N128">
            <v>2720.968766799464</v>
          </cell>
        </row>
        <row r="129">
          <cell r="A129" t="str">
            <v>440000057</v>
          </cell>
          <cell r="B129" t="str">
            <v>CH ST-NAZAIRE</v>
          </cell>
          <cell r="C129" t="str">
            <v>Pays de la Loire</v>
          </cell>
          <cell r="D129">
            <v>3567.5799999999981</v>
          </cell>
          <cell r="E129"/>
          <cell r="F129">
            <v>12354.08</v>
          </cell>
          <cell r="G129"/>
          <cell r="H129">
            <v>15921.659999999998</v>
          </cell>
          <cell r="I129">
            <v>15921.659999999998</v>
          </cell>
          <cell r="J129">
            <v>12995.364645506408</v>
          </cell>
          <cell r="K129">
            <v>2926.2953544935899</v>
          </cell>
          <cell r="L129">
            <v>0.18379335788439083</v>
          </cell>
          <cell r="M129"/>
          <cell r="N129">
            <v>2926.2953544935899</v>
          </cell>
        </row>
        <row r="130">
          <cell r="A130" t="str">
            <v>440000289</v>
          </cell>
          <cell r="B130" t="str">
            <v>CHU DE NANTES</v>
          </cell>
          <cell r="C130" t="str">
            <v>Pays de la Loire</v>
          </cell>
          <cell r="D130">
            <v>1771630.9399999995</v>
          </cell>
          <cell r="E130"/>
          <cell r="F130"/>
          <cell r="G130"/>
          <cell r="H130">
            <v>1771630.9399999995</v>
          </cell>
          <cell r="I130">
            <v>1771630.9399999995</v>
          </cell>
          <cell r="J130">
            <v>1446016.94060552</v>
          </cell>
          <cell r="K130">
            <v>325613.99939447944</v>
          </cell>
          <cell r="L130">
            <v>0.18379335788439072</v>
          </cell>
          <cell r="M130"/>
          <cell r="N130">
            <v>325613.99939447944</v>
          </cell>
        </row>
        <row r="131">
          <cell r="A131" t="str">
            <v>440001113</v>
          </cell>
          <cell r="B131" t="str">
            <v>CRLCC RENE GAUDUCHEAU</v>
          </cell>
          <cell r="C131" t="str">
            <v>Pays de la Loire</v>
          </cell>
          <cell r="D131">
            <v>426817.98000000021</v>
          </cell>
          <cell r="E131"/>
          <cell r="F131"/>
          <cell r="G131"/>
          <cell r="H131">
            <v>426817.98000000021</v>
          </cell>
          <cell r="I131">
            <v>426817.98000000021</v>
          </cell>
          <cell r="J131">
            <v>348371.67025036737</v>
          </cell>
          <cell r="K131">
            <v>78446.309749632841</v>
          </cell>
          <cell r="L131">
            <v>0.18379335788439091</v>
          </cell>
          <cell r="M131"/>
          <cell r="N131">
            <v>78446.309749632841</v>
          </cell>
        </row>
        <row r="132">
          <cell r="A132" t="str">
            <v>440050433</v>
          </cell>
          <cell r="B132" t="str">
            <v>CLINIQUE MUTUALISTE DE L'ESTUAIRE</v>
          </cell>
          <cell r="C132" t="str">
            <v>Pays de la Loire</v>
          </cell>
          <cell r="D132">
            <v>172198.28000000003</v>
          </cell>
          <cell r="E132"/>
          <cell r="F132"/>
          <cell r="G132"/>
          <cell r="H132">
            <v>172198.28000000003</v>
          </cell>
          <cell r="I132">
            <v>172198.28000000003</v>
          </cell>
          <cell r="J132">
            <v>140549.37989688347</v>
          </cell>
          <cell r="K132">
            <v>31648.900103116554</v>
          </cell>
          <cell r="L132">
            <v>0.18379335788439088</v>
          </cell>
          <cell r="M132"/>
          <cell r="N132">
            <v>31648.900103116554</v>
          </cell>
        </row>
        <row r="133">
          <cell r="A133" t="str">
            <v>450000088</v>
          </cell>
          <cell r="B133" t="str">
            <v>CHR ORLEANS</v>
          </cell>
          <cell r="C133" t="str">
            <v>Centre - Val de Loire</v>
          </cell>
          <cell r="D133">
            <v>788294.63299999968</v>
          </cell>
          <cell r="E133"/>
          <cell r="F133"/>
          <cell r="G133"/>
          <cell r="H133">
            <v>788294.63299999968</v>
          </cell>
          <cell r="I133">
            <v>788294.63299999968</v>
          </cell>
          <cell r="J133">
            <v>643411.31539868622</v>
          </cell>
          <cell r="K133">
            <v>144883.31760131347</v>
          </cell>
          <cell r="L133">
            <v>0.18379335788439083</v>
          </cell>
          <cell r="M133"/>
          <cell r="N133">
            <v>144883.31760131347</v>
          </cell>
        </row>
        <row r="134">
          <cell r="A134" t="str">
            <v>450000104</v>
          </cell>
          <cell r="B134" t="str">
            <v>CH AGGLOMERATION MONTARGOISE</v>
          </cell>
          <cell r="C134" t="str">
            <v>Centre - Val de Loire</v>
          </cell>
          <cell r="D134">
            <v>115160.42000000004</v>
          </cell>
          <cell r="E134"/>
          <cell r="F134"/>
          <cell r="G134"/>
          <cell r="H134">
            <v>115160.42000000004</v>
          </cell>
          <cell r="I134">
            <v>115160.42000000004</v>
          </cell>
          <cell r="J134">
            <v>93994.699712823276</v>
          </cell>
          <cell r="K134">
            <v>21165.720287176766</v>
          </cell>
          <cell r="L134">
            <v>0.18379335788439083</v>
          </cell>
          <cell r="M134"/>
          <cell r="N134">
            <v>21165.720287176766</v>
          </cell>
        </row>
        <row r="135">
          <cell r="A135" t="str">
            <v>460780216</v>
          </cell>
          <cell r="B135" t="str">
            <v>CH CAHORS</v>
          </cell>
          <cell r="C135" t="str">
            <v>Occitanie</v>
          </cell>
          <cell r="D135">
            <v>63296.929999999993</v>
          </cell>
          <cell r="E135"/>
          <cell r="F135"/>
          <cell r="G135"/>
          <cell r="H135">
            <v>63296.929999999993</v>
          </cell>
          <cell r="I135">
            <v>63296.929999999993</v>
          </cell>
          <cell r="J135">
            <v>51663.374691526762</v>
          </cell>
          <cell r="K135">
            <v>11633.555308473231</v>
          </cell>
          <cell r="L135">
            <v>0.1837933578843908</v>
          </cell>
          <cell r="M135"/>
          <cell r="N135">
            <v>11633.555308473231</v>
          </cell>
        </row>
        <row r="136">
          <cell r="A136" t="str">
            <v>470016171</v>
          </cell>
          <cell r="B136" t="str">
            <v>CH AGEN-NERAC</v>
          </cell>
          <cell r="C136" t="str">
            <v>Nouvelle - Aquitaine</v>
          </cell>
          <cell r="D136">
            <v>741.25</v>
          </cell>
          <cell r="E136"/>
          <cell r="F136"/>
          <cell r="G136"/>
          <cell r="H136">
            <v>741.25</v>
          </cell>
          <cell r="I136">
            <v>741.25</v>
          </cell>
          <cell r="J136">
            <v>605.0131734681953</v>
          </cell>
          <cell r="K136">
            <v>136.2368265318047</v>
          </cell>
          <cell r="L136">
            <v>0.18379335788439083</v>
          </cell>
          <cell r="M136"/>
          <cell r="N136">
            <v>136.2368265318047</v>
          </cell>
        </row>
        <row r="137">
          <cell r="A137" t="str">
            <v>490000031</v>
          </cell>
          <cell r="B137" t="str">
            <v>CHRU ANGERS</v>
          </cell>
          <cell r="C137" t="str">
            <v>Pays de la Loire</v>
          </cell>
          <cell r="D137">
            <v>933674.69400000246</v>
          </cell>
          <cell r="E137"/>
          <cell r="F137"/>
          <cell r="G137"/>
          <cell r="H137">
            <v>933674.69400000246</v>
          </cell>
          <cell r="I137">
            <v>933674.69400000246</v>
          </cell>
          <cell r="J137">
            <v>762071.48681806086</v>
          </cell>
          <cell r="K137">
            <v>171603.2071819416</v>
          </cell>
          <cell r="L137">
            <v>0.18379335788439088</v>
          </cell>
          <cell r="M137"/>
          <cell r="N137">
            <v>171603.2071819416</v>
          </cell>
        </row>
        <row r="138">
          <cell r="A138" t="str">
            <v>490000155</v>
          </cell>
          <cell r="B138" t="str">
            <v>CRLCC</v>
          </cell>
          <cell r="C138" t="str">
            <v>Pays de la Loire</v>
          </cell>
          <cell r="D138">
            <v>94570.12</v>
          </cell>
          <cell r="E138"/>
          <cell r="F138"/>
          <cell r="G138"/>
          <cell r="H138">
            <v>94570.12</v>
          </cell>
          <cell r="I138">
            <v>94570.12</v>
          </cell>
          <cell r="J138">
            <v>77188.760089670206</v>
          </cell>
          <cell r="K138">
            <v>17381.359910329789</v>
          </cell>
          <cell r="L138">
            <v>0.18379335788439086</v>
          </cell>
          <cell r="M138"/>
          <cell r="N138">
            <v>17381.359910329789</v>
          </cell>
        </row>
        <row r="139">
          <cell r="A139" t="str">
            <v>490000676</v>
          </cell>
          <cell r="B139" t="str">
            <v>CH CHOLET</v>
          </cell>
          <cell r="C139" t="str">
            <v>Pays de la Loire</v>
          </cell>
          <cell r="D139">
            <v>153552.85999999999</v>
          </cell>
          <cell r="E139"/>
          <cell r="F139"/>
          <cell r="G139"/>
          <cell r="H139">
            <v>153552.85999999999</v>
          </cell>
          <cell r="I139">
            <v>153552.85999999999</v>
          </cell>
          <cell r="J139">
            <v>125330.86424784822</v>
          </cell>
          <cell r="K139">
            <v>28221.995752151764</v>
          </cell>
          <cell r="L139">
            <v>0.18379335788439086</v>
          </cell>
          <cell r="M139"/>
          <cell r="N139">
            <v>28221.995752151764</v>
          </cell>
        </row>
        <row r="140">
          <cell r="A140" t="str">
            <v>490528452</v>
          </cell>
          <cell r="B140" t="str">
            <v>CH SAUMUR</v>
          </cell>
          <cell r="C140" t="str">
            <v>Pays de la Loire</v>
          </cell>
          <cell r="D140">
            <v>32678.910000000033</v>
          </cell>
          <cell r="E140"/>
          <cell r="F140"/>
          <cell r="G140"/>
          <cell r="H140">
            <v>32678.910000000033</v>
          </cell>
          <cell r="I140">
            <v>32678.910000000033</v>
          </cell>
          <cell r="J140">
            <v>26672.743399098228</v>
          </cell>
          <cell r="K140">
            <v>6006.1666009018045</v>
          </cell>
          <cell r="L140">
            <v>0.18379335788439083</v>
          </cell>
          <cell r="M140"/>
          <cell r="N140">
            <v>6006.1666009018045</v>
          </cell>
        </row>
        <row r="141">
          <cell r="A141" t="str">
            <v>500000013</v>
          </cell>
          <cell r="B141" t="str">
            <v>CH DU COTENTIN</v>
          </cell>
          <cell r="C141" t="str">
            <v>Normandie</v>
          </cell>
          <cell r="D141">
            <v>95105.206999999995</v>
          </cell>
          <cell r="E141"/>
          <cell r="F141"/>
          <cell r="G141"/>
          <cell r="H141">
            <v>95105.206999999995</v>
          </cell>
          <cell r="I141">
            <v>95105.206999999995</v>
          </cell>
          <cell r="J141">
            <v>77625.501653179919</v>
          </cell>
          <cell r="K141">
            <v>17479.705346820076</v>
          </cell>
          <cell r="L141">
            <v>0.18379335788439088</v>
          </cell>
          <cell r="M141"/>
          <cell r="N141">
            <v>17479.705346820076</v>
          </cell>
        </row>
        <row r="142">
          <cell r="A142" t="str">
            <v>500000054</v>
          </cell>
          <cell r="B142" t="str">
            <v>CH AVRANCHES GRANVILLE</v>
          </cell>
          <cell r="C142" t="str">
            <v>Normandie</v>
          </cell>
          <cell r="D142">
            <v>164377.00999999995</v>
          </cell>
          <cell r="E142"/>
          <cell r="F142"/>
          <cell r="G142"/>
          <cell r="H142">
            <v>164377.00999999995</v>
          </cell>
          <cell r="I142">
            <v>164377.00999999995</v>
          </cell>
          <cell r="J142">
            <v>134165.60737310388</v>
          </cell>
          <cell r="K142">
            <v>30211.402626896073</v>
          </cell>
          <cell r="L142">
            <v>0.18379335788439077</v>
          </cell>
          <cell r="M142"/>
          <cell r="N142">
            <v>30211.402626896073</v>
          </cell>
        </row>
        <row r="143">
          <cell r="A143" t="str">
            <v>500000112</v>
          </cell>
          <cell r="B143" t="str">
            <v>HÔPITAL MEMORIAL ST LO</v>
          </cell>
          <cell r="C143" t="str">
            <v>Normandie</v>
          </cell>
          <cell r="D143">
            <v>82338.539999999979</v>
          </cell>
          <cell r="E143"/>
          <cell r="F143"/>
          <cell r="G143"/>
          <cell r="H143">
            <v>82338.539999999979</v>
          </cell>
          <cell r="I143">
            <v>82338.539999999979</v>
          </cell>
          <cell r="J143">
            <v>67205.263250101751</v>
          </cell>
          <cell r="K143">
            <v>15133.276749898228</v>
          </cell>
          <cell r="L143">
            <v>0.18379335788439086</v>
          </cell>
          <cell r="M143"/>
          <cell r="N143">
            <v>15133.276749898228</v>
          </cell>
        </row>
        <row r="144">
          <cell r="A144" t="str">
            <v>510000029</v>
          </cell>
          <cell r="B144" t="str">
            <v>CHR DE REIMS</v>
          </cell>
          <cell r="C144" t="str">
            <v>Grand Est</v>
          </cell>
          <cell r="D144">
            <v>1040613.0979999998</v>
          </cell>
          <cell r="E144"/>
          <cell r="F144"/>
          <cell r="G144"/>
          <cell r="H144">
            <v>1040613.0979999998</v>
          </cell>
          <cell r="I144">
            <v>1040613.0979999998</v>
          </cell>
          <cell r="J144">
            <v>849355.3224601011</v>
          </cell>
          <cell r="K144">
            <v>191257.77553989866</v>
          </cell>
          <cell r="L144">
            <v>0.18379335788439086</v>
          </cell>
          <cell r="M144"/>
          <cell r="N144">
            <v>191257.77553989866</v>
          </cell>
        </row>
        <row r="145">
          <cell r="A145" t="str">
            <v>510000037</v>
          </cell>
          <cell r="B145" t="str">
            <v>CH CHALONS EN CHAMPAGNE</v>
          </cell>
          <cell r="C145" t="str">
            <v>Grand Est</v>
          </cell>
          <cell r="D145">
            <v>38272.185000000005</v>
          </cell>
          <cell r="E145"/>
          <cell r="F145"/>
          <cell r="G145"/>
          <cell r="H145">
            <v>38272.185000000005</v>
          </cell>
          <cell r="I145">
            <v>38272.185000000005</v>
          </cell>
          <cell r="J145">
            <v>31238.011605277388</v>
          </cell>
          <cell r="K145">
            <v>7034.1733947226166</v>
          </cell>
          <cell r="L145">
            <v>0.18379335788439086</v>
          </cell>
          <cell r="M145"/>
          <cell r="N145">
            <v>7034.1733947226166</v>
          </cell>
        </row>
        <row r="146">
          <cell r="A146" t="str">
            <v>510000060</v>
          </cell>
          <cell r="B146" t="str">
            <v>CH AUBAN MOET A EPERNAY</v>
          </cell>
          <cell r="C146" t="str">
            <v>Grand Est</v>
          </cell>
          <cell r="D146">
            <v>125731.14000000001</v>
          </cell>
          <cell r="E146"/>
          <cell r="F146"/>
          <cell r="G146"/>
          <cell r="H146">
            <v>125731.14000000001</v>
          </cell>
          <cell r="I146">
            <v>125731.14000000001</v>
          </cell>
          <cell r="J146">
            <v>102622.59158876755</v>
          </cell>
          <cell r="K146">
            <v>23108.548411232463</v>
          </cell>
          <cell r="L146">
            <v>0.18379335788439094</v>
          </cell>
          <cell r="M146"/>
          <cell r="N146">
            <v>23108.548411232463</v>
          </cell>
        </row>
        <row r="147">
          <cell r="A147" t="str">
            <v>510000516</v>
          </cell>
          <cell r="B147" t="str">
            <v>INSTITUT JEAN GODINOT</v>
          </cell>
          <cell r="C147" t="str">
            <v>Grand Est</v>
          </cell>
          <cell r="D147">
            <v>41428.359999999986</v>
          </cell>
          <cell r="E147"/>
          <cell r="F147"/>
          <cell r="G147"/>
          <cell r="H147">
            <v>41428.359999999986</v>
          </cell>
          <cell r="I147">
            <v>41428.359999999986</v>
          </cell>
          <cell r="J147">
            <v>33814.102603956606</v>
          </cell>
          <cell r="K147">
            <v>7614.2573960433801</v>
          </cell>
          <cell r="L147">
            <v>0.18379335788439086</v>
          </cell>
          <cell r="M147"/>
          <cell r="N147">
            <v>7614.2573960433801</v>
          </cell>
        </row>
        <row r="148">
          <cell r="A148" t="str">
            <v>520780073</v>
          </cell>
          <cell r="B148" t="str">
            <v>CH DE ST DIZIER</v>
          </cell>
          <cell r="C148" t="str">
            <v>Grand Est</v>
          </cell>
          <cell r="D148">
            <v>21676.924000000014</v>
          </cell>
          <cell r="E148"/>
          <cell r="F148"/>
          <cell r="G148"/>
          <cell r="H148">
            <v>21676.924000000014</v>
          </cell>
          <cell r="I148">
            <v>21676.924000000014</v>
          </cell>
          <cell r="J148">
            <v>17692.84934943527</v>
          </cell>
          <cell r="K148">
            <v>3984.0746505647439</v>
          </cell>
          <cell r="L148">
            <v>0.18379335788439086</v>
          </cell>
          <cell r="M148"/>
          <cell r="N148">
            <v>3984.0746505647439</v>
          </cell>
        </row>
        <row r="149">
          <cell r="A149" t="str">
            <v>530000371</v>
          </cell>
          <cell r="B149" t="str">
            <v>CH LAVAL</v>
          </cell>
          <cell r="C149" t="str">
            <v>Pays de la Loire</v>
          </cell>
          <cell r="D149">
            <v>74346.672000000006</v>
          </cell>
          <cell r="E149"/>
          <cell r="F149"/>
          <cell r="G149"/>
          <cell r="H149">
            <v>74346.672000000006</v>
          </cell>
          <cell r="I149">
            <v>74346.672000000006</v>
          </cell>
          <cell r="J149">
            <v>60682.247505590582</v>
          </cell>
          <cell r="K149">
            <v>13664.424494409424</v>
          </cell>
          <cell r="L149">
            <v>0.18379335788439088</v>
          </cell>
          <cell r="M149"/>
          <cell r="N149">
            <v>13664.424494409424</v>
          </cell>
        </row>
        <row r="150">
          <cell r="A150" t="str">
            <v>540000080</v>
          </cell>
          <cell r="B150" t="str">
            <v>CH LUNEVILLE</v>
          </cell>
          <cell r="C150" t="str">
            <v>Grand Est</v>
          </cell>
          <cell r="D150">
            <v>51504.345000000001</v>
          </cell>
          <cell r="E150"/>
          <cell r="F150"/>
          <cell r="G150"/>
          <cell r="H150">
            <v>51504.345000000001</v>
          </cell>
          <cell r="I150">
            <v>51504.345000000001</v>
          </cell>
          <cell r="J150">
            <v>42038.188486813866</v>
          </cell>
          <cell r="K150">
            <v>9466.1565131861353</v>
          </cell>
          <cell r="L150">
            <v>0.18379335788439083</v>
          </cell>
          <cell r="M150"/>
          <cell r="N150">
            <v>9466.1565131861353</v>
          </cell>
        </row>
        <row r="151">
          <cell r="A151" t="str">
            <v>540001096</v>
          </cell>
          <cell r="B151" t="str">
            <v>CH DE MT ST MARTIN</v>
          </cell>
          <cell r="C151" t="str">
            <v>Grand Est</v>
          </cell>
          <cell r="D151">
            <v>88635</v>
          </cell>
          <cell r="E151"/>
          <cell r="F151"/>
          <cell r="G151"/>
          <cell r="H151">
            <v>88635</v>
          </cell>
          <cell r="I151">
            <v>88635</v>
          </cell>
          <cell r="J151">
            <v>72344.475723917029</v>
          </cell>
          <cell r="K151">
            <v>16290.524276082971</v>
          </cell>
          <cell r="L151">
            <v>0.18379335788439072</v>
          </cell>
          <cell r="M151"/>
          <cell r="N151">
            <v>16290.524276082971</v>
          </cell>
        </row>
        <row r="152">
          <cell r="A152" t="str">
            <v>540023264</v>
          </cell>
          <cell r="B152" t="str">
            <v>CHU DE NANCY</v>
          </cell>
          <cell r="C152" t="str">
            <v>Grand Est</v>
          </cell>
          <cell r="D152">
            <v>802535.73000000045</v>
          </cell>
          <cell r="E152"/>
          <cell r="F152"/>
          <cell r="G152"/>
          <cell r="H152">
            <v>802535.73000000045</v>
          </cell>
          <cell r="I152">
            <v>802535.73000000045</v>
          </cell>
          <cell r="J152">
            <v>655034.99336109962</v>
          </cell>
          <cell r="K152">
            <v>147500.73663890082</v>
          </cell>
          <cell r="L152">
            <v>0.18379335788439069</v>
          </cell>
          <cell r="M152"/>
          <cell r="N152">
            <v>147500.73663890082</v>
          </cell>
        </row>
        <row r="153">
          <cell r="A153" t="str">
            <v>540001286</v>
          </cell>
          <cell r="B153" t="str">
            <v>INSTITUT DE CANCEROLOGIE DE LORRAINE</v>
          </cell>
          <cell r="C153" t="str">
            <v>Grand Est</v>
          </cell>
          <cell r="D153">
            <v>301925.34000000008</v>
          </cell>
          <cell r="E153"/>
          <cell r="F153"/>
          <cell r="G153"/>
          <cell r="H153">
            <v>301925.34000000008</v>
          </cell>
          <cell r="I153">
            <v>301925.34000000008</v>
          </cell>
          <cell r="J153">
            <v>246433.46793101367</v>
          </cell>
          <cell r="K153">
            <v>55491.872068986413</v>
          </cell>
          <cell r="L153">
            <v>0.18379335788439088</v>
          </cell>
          <cell r="M153"/>
          <cell r="N153">
            <v>55491.872068986413</v>
          </cell>
        </row>
        <row r="154">
          <cell r="A154" t="str">
            <v>550006795</v>
          </cell>
          <cell r="B154" t="str">
            <v>CH VERDUN/SAINT MIHIEL</v>
          </cell>
          <cell r="C154" t="str">
            <v>Grand Est</v>
          </cell>
          <cell r="D154">
            <v>125108.72</v>
          </cell>
          <cell r="E154"/>
          <cell r="F154"/>
          <cell r="G154"/>
          <cell r="H154">
            <v>125108.72</v>
          </cell>
          <cell r="I154">
            <v>125108.72</v>
          </cell>
          <cell r="J154">
            <v>102114.56825058196</v>
          </cell>
          <cell r="K154">
            <v>22994.151749418044</v>
          </cell>
          <cell r="L154">
            <v>0.18379335788439083</v>
          </cell>
          <cell r="M154"/>
          <cell r="N154">
            <v>22994.151749418044</v>
          </cell>
        </row>
        <row r="155">
          <cell r="A155" t="str">
            <v>550003354</v>
          </cell>
          <cell r="B155" t="str">
            <v>CH BAR LE DUC</v>
          </cell>
          <cell r="C155" t="str">
            <v>Grand Est</v>
          </cell>
          <cell r="D155">
            <v>0</v>
          </cell>
          <cell r="E155"/>
          <cell r="F155"/>
          <cell r="G155"/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e">
            <v>#DIV/0!</v>
          </cell>
          <cell r="M155">
            <v>-79251.549999999988</v>
          </cell>
          <cell r="N155">
            <v>-79251.549999999988</v>
          </cell>
        </row>
        <row r="156">
          <cell r="A156" t="str">
            <v>560000184</v>
          </cell>
          <cell r="B156" t="str">
            <v>CLINIQUE DES AUGUSTINES MALESTROIT</v>
          </cell>
          <cell r="C156" t="str">
            <v>Bretagne</v>
          </cell>
          <cell r="D156">
            <v>3723.5699999999997</v>
          </cell>
          <cell r="E156"/>
          <cell r="F156"/>
          <cell r="G156"/>
          <cell r="H156">
            <v>3723.5699999999997</v>
          </cell>
          <cell r="I156">
            <v>3723.5699999999997</v>
          </cell>
          <cell r="J156">
            <v>3039.2025663824188</v>
          </cell>
          <cell r="K156">
            <v>684.3674336175809</v>
          </cell>
          <cell r="L156">
            <v>0.18379335788439077</v>
          </cell>
          <cell r="M156"/>
          <cell r="N156">
            <v>684.3674336175809</v>
          </cell>
        </row>
        <row r="157">
          <cell r="A157" t="str">
            <v>560005746</v>
          </cell>
          <cell r="B157" t="str">
            <v>CH BRETAGNE SUD LORIENT</v>
          </cell>
          <cell r="C157" t="str">
            <v>Bretagne</v>
          </cell>
          <cell r="D157">
            <v>811710.82500000019</v>
          </cell>
          <cell r="E157"/>
          <cell r="F157"/>
          <cell r="G157"/>
          <cell r="H157">
            <v>811710.82500000019</v>
          </cell>
          <cell r="I157">
            <v>811710.82500000019</v>
          </cell>
          <cell r="J157">
            <v>662523.76684214105</v>
          </cell>
          <cell r="K157">
            <v>149187.05815785914</v>
          </cell>
          <cell r="L157">
            <v>0.1837933578843908</v>
          </cell>
          <cell r="M157"/>
          <cell r="N157">
            <v>149187.05815785914</v>
          </cell>
        </row>
        <row r="158">
          <cell r="A158" t="str">
            <v>560014748</v>
          </cell>
          <cell r="B158" t="str">
            <v>CH DU CENTRE BRETAGNE</v>
          </cell>
          <cell r="C158" t="str">
            <v>Bretagne</v>
          </cell>
          <cell r="D158">
            <v>0</v>
          </cell>
          <cell r="E158"/>
          <cell r="F158"/>
          <cell r="G158"/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e">
            <v>#DIV/0!</v>
          </cell>
          <cell r="M158"/>
          <cell r="N158">
            <v>0</v>
          </cell>
        </row>
        <row r="159">
          <cell r="A159" t="str">
            <v>560023210</v>
          </cell>
          <cell r="B159" t="str">
            <v>CH BRETAGNE ATLANTIQUE VANNES</v>
          </cell>
          <cell r="C159" t="str">
            <v>Bretagne</v>
          </cell>
          <cell r="D159">
            <v>180431.40412999998</v>
          </cell>
          <cell r="E159"/>
          <cell r="F159"/>
          <cell r="G159"/>
          <cell r="H159">
            <v>180431.40412999998</v>
          </cell>
          <cell r="I159">
            <v>180431.40412999998</v>
          </cell>
          <cell r="J159">
            <v>147269.31049715175</v>
          </cell>
          <cell r="K159">
            <v>33162.093632848235</v>
          </cell>
          <cell r="L159">
            <v>0.1837933578843908</v>
          </cell>
          <cell r="M159"/>
          <cell r="N159">
            <v>33162.093632848235</v>
          </cell>
        </row>
        <row r="160">
          <cell r="A160" t="str">
            <v>570000158</v>
          </cell>
          <cell r="B160" t="str">
            <v>CH DE SARREGUEMINES</v>
          </cell>
          <cell r="C160" t="str">
            <v>Grand Est</v>
          </cell>
          <cell r="D160">
            <v>29150.899999999965</v>
          </cell>
          <cell r="E160"/>
          <cell r="F160"/>
          <cell r="G160"/>
          <cell r="H160">
            <v>29150.899999999965</v>
          </cell>
          <cell r="I160">
            <v>29150.899999999965</v>
          </cell>
          <cell r="J160">
            <v>23793.158203647883</v>
          </cell>
          <cell r="K160">
            <v>5357.741796352082</v>
          </cell>
          <cell r="L160">
            <v>0.18379335788439083</v>
          </cell>
          <cell r="M160"/>
          <cell r="N160">
            <v>5357.741796352082</v>
          </cell>
        </row>
        <row r="161">
          <cell r="A161" t="str">
            <v>570000216</v>
          </cell>
          <cell r="B161" t="str">
            <v>HOSPITALOR - SAINT-AVOLD</v>
          </cell>
          <cell r="C161" t="str">
            <v>Grand Est</v>
          </cell>
          <cell r="D161">
            <v>71352.401999999987</v>
          </cell>
          <cell r="E161"/>
          <cell r="F161"/>
          <cell r="G161"/>
          <cell r="H161">
            <v>71352.401999999987</v>
          </cell>
          <cell r="I161">
            <v>71352.401999999987</v>
          </cell>
          <cell r="J161">
            <v>58238.304443303066</v>
          </cell>
          <cell r="K161">
            <v>13114.097556696921</v>
          </cell>
          <cell r="L161">
            <v>0.18379335788439083</v>
          </cell>
          <cell r="M161"/>
          <cell r="N161">
            <v>13114.097556696921</v>
          </cell>
        </row>
        <row r="162">
          <cell r="A162" t="str">
            <v>570000596</v>
          </cell>
          <cell r="B162" t="str">
            <v>HÔPITAL D'INSTRUCTION DES ARMÉES LEGOUEST</v>
          </cell>
          <cell r="C162" t="str">
            <v>SSA</v>
          </cell>
          <cell r="D162">
            <v>37842.389999999985</v>
          </cell>
          <cell r="E162"/>
          <cell r="F162"/>
          <cell r="G162"/>
          <cell r="H162">
            <v>37842.389999999985</v>
          </cell>
          <cell r="I162">
            <v>37842.389999999985</v>
          </cell>
          <cell r="J162">
            <v>30887.210071529298</v>
          </cell>
          <cell r="K162">
            <v>6955.1799284706867</v>
          </cell>
          <cell r="L162">
            <v>0.18379335788439075</v>
          </cell>
          <cell r="M162"/>
          <cell r="N162">
            <v>6955.1799284706867</v>
          </cell>
        </row>
        <row r="163">
          <cell r="A163" t="str">
            <v>570001057</v>
          </cell>
          <cell r="B163" t="str">
            <v>HÔPITAL BELLE ISLE METZ</v>
          </cell>
          <cell r="C163" t="str">
            <v>Grand Est</v>
          </cell>
          <cell r="D163">
            <v>18569.280000000028</v>
          </cell>
          <cell r="E163"/>
          <cell r="F163"/>
          <cell r="G163"/>
          <cell r="H163">
            <v>18569.280000000028</v>
          </cell>
          <cell r="I163">
            <v>18569.280000000028</v>
          </cell>
          <cell r="J163">
            <v>15156.369675304561</v>
          </cell>
          <cell r="K163">
            <v>3412.9103246954674</v>
          </cell>
          <cell r="L163">
            <v>0.18379335788439088</v>
          </cell>
          <cell r="M163"/>
          <cell r="N163">
            <v>3412.9103246954674</v>
          </cell>
        </row>
        <row r="164">
          <cell r="A164" t="str">
            <v>570005165</v>
          </cell>
          <cell r="B164" t="str">
            <v>CHR METZ THIONVILLE</v>
          </cell>
          <cell r="C164" t="str">
            <v>Grand Est</v>
          </cell>
          <cell r="D164">
            <v>463307.92000000016</v>
          </cell>
          <cell r="E164"/>
          <cell r="F164"/>
          <cell r="G164"/>
          <cell r="H164">
            <v>463307.92000000016</v>
          </cell>
          <cell r="I164">
            <v>463307.92000000016</v>
          </cell>
          <cell r="J164">
            <v>378155.00164876744</v>
          </cell>
          <cell r="K164">
            <v>85152.918351232714</v>
          </cell>
          <cell r="L164">
            <v>0.18379335788439077</v>
          </cell>
          <cell r="M164"/>
          <cell r="N164">
            <v>85152.918351232714</v>
          </cell>
        </row>
        <row r="165">
          <cell r="A165" t="str">
            <v>570015099</v>
          </cell>
          <cell r="B165" t="str">
            <v>CH SARREBOURG</v>
          </cell>
          <cell r="C165" t="str">
            <v>Grand Est</v>
          </cell>
          <cell r="D165">
            <v>31426.459999999992</v>
          </cell>
          <cell r="E165"/>
          <cell r="F165"/>
          <cell r="G165"/>
          <cell r="H165">
            <v>31426.459999999992</v>
          </cell>
          <cell r="I165">
            <v>31426.459999999992</v>
          </cell>
          <cell r="J165">
            <v>25650.4853901805</v>
          </cell>
          <cell r="K165">
            <v>5775.9746098194919</v>
          </cell>
          <cell r="L165">
            <v>0.18379335788439083</v>
          </cell>
          <cell r="M165"/>
          <cell r="N165">
            <v>5775.9746098194919</v>
          </cell>
        </row>
        <row r="166">
          <cell r="A166" t="str">
            <v>570025254</v>
          </cell>
          <cell r="B166" t="str">
            <v>CHIC UNISANTÉ</v>
          </cell>
          <cell r="C166" t="str">
            <v>Grand Est</v>
          </cell>
          <cell r="D166">
            <v>66641.75</v>
          </cell>
          <cell r="E166"/>
          <cell r="F166"/>
          <cell r="G166"/>
          <cell r="H166">
            <v>66641.75</v>
          </cell>
          <cell r="I166">
            <v>66641.75</v>
          </cell>
          <cell r="J166">
            <v>54393.438992207899</v>
          </cell>
          <cell r="K166">
            <v>12248.311007792101</v>
          </cell>
          <cell r="L166">
            <v>0.1837933578843908</v>
          </cell>
          <cell r="M166"/>
          <cell r="N166">
            <v>12248.311007792101</v>
          </cell>
        </row>
        <row r="167">
          <cell r="A167" t="str">
            <v>570026252</v>
          </cell>
          <cell r="B167" t="str">
            <v>HÔPITAL ROBERT SCHUMAN</v>
          </cell>
          <cell r="C167" t="str">
            <v>Grand Est</v>
          </cell>
          <cell r="D167">
            <v>318601.14999999991</v>
          </cell>
          <cell r="E167"/>
          <cell r="F167"/>
          <cell r="G167"/>
          <cell r="H167">
            <v>318601.14999999991</v>
          </cell>
          <cell r="I167">
            <v>318601.14999999991</v>
          </cell>
          <cell r="J167">
            <v>260044.37481567144</v>
          </cell>
          <cell r="K167">
            <v>58556.775184328464</v>
          </cell>
          <cell r="L167">
            <v>0.18379335788439083</v>
          </cell>
          <cell r="M167"/>
          <cell r="N167">
            <v>58556.775184328464</v>
          </cell>
        </row>
        <row r="168">
          <cell r="A168" t="str">
            <v>580780039</v>
          </cell>
          <cell r="B168" t="str">
            <v>CH DE L'AGGLOMÉRATION DE NEVERS</v>
          </cell>
          <cell r="C168" t="str">
            <v>Bourgogne Franche-Comté</v>
          </cell>
          <cell r="D168">
            <v>263556.82999999996</v>
          </cell>
          <cell r="E168"/>
          <cell r="F168"/>
          <cell r="G168"/>
          <cell r="H168">
            <v>263556.82999999996</v>
          </cell>
          <cell r="I168">
            <v>263556.82999999996</v>
          </cell>
          <cell r="J168">
            <v>215116.83522093439</v>
          </cell>
          <cell r="K168">
            <v>48439.994779065571</v>
          </cell>
          <cell r="L168">
            <v>0.18379335788439094</v>
          </cell>
          <cell r="M168"/>
          <cell r="N168">
            <v>48439.994779065571</v>
          </cell>
        </row>
        <row r="169">
          <cell r="A169" t="str">
            <v>590000188</v>
          </cell>
          <cell r="B169" t="str">
            <v>CLCC OSCAR LAMBRET LILLE</v>
          </cell>
          <cell r="C169" t="str">
            <v>Hauts de France</v>
          </cell>
          <cell r="D169">
            <v>108930.55000000005</v>
          </cell>
          <cell r="E169"/>
          <cell r="F169"/>
          <cell r="G169"/>
          <cell r="H169">
            <v>108930.55000000005</v>
          </cell>
          <cell r="I169">
            <v>108930.55000000005</v>
          </cell>
          <cell r="J169">
            <v>88909.838439306521</v>
          </cell>
          <cell r="K169">
            <v>20020.711560693526</v>
          </cell>
          <cell r="L169">
            <v>0.18379335788439072</v>
          </cell>
          <cell r="M169"/>
          <cell r="N169">
            <v>20020.711560693526</v>
          </cell>
        </row>
        <row r="170">
          <cell r="A170" t="str">
            <v>590052056</v>
          </cell>
          <cell r="B170" t="str">
            <v>GCS GHICL CLINIQUE STE MARIE</v>
          </cell>
          <cell r="C170" t="str">
            <v>Hauts de France</v>
          </cell>
          <cell r="D170">
            <v>2960.9000000000015</v>
          </cell>
          <cell r="E170"/>
          <cell r="F170"/>
          <cell r="G170"/>
          <cell r="H170">
            <v>2960.9000000000015</v>
          </cell>
          <cell r="I170">
            <v>2960.9000000000015</v>
          </cell>
          <cell r="J170">
            <v>2416.7062466401085</v>
          </cell>
          <cell r="K170">
            <v>544.19375335989298</v>
          </cell>
          <cell r="L170">
            <v>0.1837933578843908</v>
          </cell>
          <cell r="M170"/>
          <cell r="N170">
            <v>544.19375335989298</v>
          </cell>
        </row>
        <row r="171">
          <cell r="A171" t="str">
            <v>590780193</v>
          </cell>
          <cell r="B171" t="str">
            <v>CHRU DE LILLE</v>
          </cell>
          <cell r="C171" t="str">
            <v>Hauts de France</v>
          </cell>
          <cell r="D171">
            <v>4081943.4609999955</v>
          </cell>
          <cell r="E171"/>
          <cell r="F171">
            <v>6882.2459999999992</v>
          </cell>
          <cell r="G171"/>
          <cell r="H171">
            <v>4088825.7069999953</v>
          </cell>
          <cell r="I171">
            <v>4088825.7069999953</v>
          </cell>
          <cell r="J171">
            <v>3337326.7005064478</v>
          </cell>
          <cell r="K171">
            <v>751499.00649354747</v>
          </cell>
          <cell r="L171">
            <v>0.18379335788439083</v>
          </cell>
          <cell r="M171"/>
          <cell r="N171">
            <v>751499.00649354747</v>
          </cell>
        </row>
        <row r="172">
          <cell r="A172" t="str">
            <v>590780284</v>
          </cell>
          <cell r="B172" t="str">
            <v>GPT HÔPITAUX INSTITUT CATHOLIQUE LILLE</v>
          </cell>
          <cell r="C172" t="str">
            <v>Hauts de France</v>
          </cell>
          <cell r="D172">
            <v>6165.982</v>
          </cell>
          <cell r="E172"/>
          <cell r="F172"/>
          <cell r="G172"/>
          <cell r="H172">
            <v>6165.982</v>
          </cell>
          <cell r="I172">
            <v>6165.982</v>
          </cell>
          <cell r="J172">
            <v>5032.7154635652878</v>
          </cell>
          <cell r="K172">
            <v>1133.2665364347122</v>
          </cell>
          <cell r="L172">
            <v>0.18379335788439086</v>
          </cell>
          <cell r="M172"/>
          <cell r="N172">
            <v>1133.2665364347122</v>
          </cell>
        </row>
        <row r="173">
          <cell r="A173" t="str">
            <v>590781415</v>
          </cell>
          <cell r="B173" t="str">
            <v>CH DE DUNKERQUE</v>
          </cell>
          <cell r="C173" t="str">
            <v>Hauts de France</v>
          </cell>
          <cell r="D173">
            <v>805023.46</v>
          </cell>
          <cell r="E173"/>
          <cell r="F173"/>
          <cell r="G173"/>
          <cell r="H173">
            <v>805023.46</v>
          </cell>
          <cell r="I173">
            <v>805023.46</v>
          </cell>
          <cell r="J173">
            <v>657065.49511088931</v>
          </cell>
          <cell r="K173">
            <v>147957.96488911065</v>
          </cell>
          <cell r="L173">
            <v>0.18379335788439091</v>
          </cell>
          <cell r="M173"/>
          <cell r="N173">
            <v>147957.96488911065</v>
          </cell>
        </row>
        <row r="174">
          <cell r="A174" t="str">
            <v>590781605</v>
          </cell>
          <cell r="B174" t="str">
            <v>CH DE CAMBRAI</v>
          </cell>
          <cell r="C174" t="str">
            <v>Hauts de France</v>
          </cell>
          <cell r="D174">
            <v>17490.729999999996</v>
          </cell>
          <cell r="E174"/>
          <cell r="F174"/>
          <cell r="G174"/>
          <cell r="H174">
            <v>17490.729999999996</v>
          </cell>
          <cell r="I174">
            <v>17490.729999999996</v>
          </cell>
          <cell r="J174">
            <v>14276.050001450745</v>
          </cell>
          <cell r="K174">
            <v>3214.6799985492507</v>
          </cell>
          <cell r="L174">
            <v>0.18379335788439086</v>
          </cell>
          <cell r="M174"/>
          <cell r="N174">
            <v>3214.6799985492507</v>
          </cell>
        </row>
        <row r="175">
          <cell r="A175" t="str">
            <v>590781902</v>
          </cell>
          <cell r="B175" t="str">
            <v>CH DE TOURCOING</v>
          </cell>
          <cell r="C175" t="str">
            <v>Hauts de France</v>
          </cell>
          <cell r="D175">
            <v>116908.89999999991</v>
          </cell>
          <cell r="E175"/>
          <cell r="F175"/>
          <cell r="G175"/>
          <cell r="H175">
            <v>116908.89999999991</v>
          </cell>
          <cell r="I175">
            <v>116908.89999999991</v>
          </cell>
          <cell r="J175">
            <v>95421.820702429453</v>
          </cell>
          <cell r="K175">
            <v>21487.079297570453</v>
          </cell>
          <cell r="L175">
            <v>0.18379335788439094</v>
          </cell>
          <cell r="M175"/>
          <cell r="N175">
            <v>21487.079297570453</v>
          </cell>
        </row>
        <row r="176">
          <cell r="A176" t="str">
            <v>590782165</v>
          </cell>
          <cell r="B176" t="str">
            <v>CH DE DENAIN</v>
          </cell>
          <cell r="C176" t="str">
            <v>Hauts de France</v>
          </cell>
          <cell r="D176">
            <v>16586.387999999999</v>
          </cell>
          <cell r="E176"/>
          <cell r="F176"/>
          <cell r="G176"/>
          <cell r="H176">
            <v>16586.387999999999</v>
          </cell>
          <cell r="I176">
            <v>16586.387999999999</v>
          </cell>
          <cell r="J176">
            <v>13537.920054306633</v>
          </cell>
          <cell r="K176">
            <v>3048.4679456933663</v>
          </cell>
          <cell r="L176">
            <v>0.18379335788439088</v>
          </cell>
          <cell r="M176"/>
          <cell r="N176">
            <v>3048.4679456933663</v>
          </cell>
        </row>
        <row r="177">
          <cell r="A177" t="str">
            <v>590782215</v>
          </cell>
          <cell r="B177" t="str">
            <v>CH VALENCIENNES</v>
          </cell>
          <cell r="C177" t="str">
            <v>Hauts de France</v>
          </cell>
          <cell r="D177">
            <v>331393.56000000006</v>
          </cell>
          <cell r="E177"/>
          <cell r="F177"/>
          <cell r="G177"/>
          <cell r="H177">
            <v>331393.56000000006</v>
          </cell>
          <cell r="I177">
            <v>331393.56000000006</v>
          </cell>
          <cell r="J177">
            <v>270485.62482633768</v>
          </cell>
          <cell r="K177">
            <v>60907.935173662379</v>
          </cell>
          <cell r="L177">
            <v>0.18379335788439091</v>
          </cell>
          <cell r="M177"/>
          <cell r="N177">
            <v>60907.935173662379</v>
          </cell>
        </row>
        <row r="178">
          <cell r="A178" t="str">
            <v>590782421</v>
          </cell>
          <cell r="B178" t="str">
            <v>CH DE ROUBAIX</v>
          </cell>
          <cell r="C178" t="str">
            <v>Hauts de France</v>
          </cell>
          <cell r="D178">
            <v>129744.91099999996</v>
          </cell>
          <cell r="E178"/>
          <cell r="F178"/>
          <cell r="G178"/>
          <cell r="H178">
            <v>129744.91099999996</v>
          </cell>
          <cell r="I178">
            <v>129744.91099999996</v>
          </cell>
          <cell r="J178">
            <v>105898.65813889852</v>
          </cell>
          <cell r="K178">
            <v>23846.252861101442</v>
          </cell>
          <cell r="L178">
            <v>0.18379335788439091</v>
          </cell>
          <cell r="M178"/>
          <cell r="N178">
            <v>23846.252861101442</v>
          </cell>
        </row>
        <row r="179">
          <cell r="A179" t="str">
            <v>590782637</v>
          </cell>
          <cell r="B179" t="str">
            <v>CH ARMENTIERES</v>
          </cell>
          <cell r="C179" t="str">
            <v>Hauts de France</v>
          </cell>
          <cell r="D179">
            <v>51795.384999999995</v>
          </cell>
          <cell r="E179"/>
          <cell r="F179"/>
          <cell r="G179"/>
          <cell r="H179">
            <v>51795.384999999995</v>
          </cell>
          <cell r="I179">
            <v>51795.384999999995</v>
          </cell>
          <cell r="J179">
            <v>42275.73726793519</v>
          </cell>
          <cell r="K179">
            <v>9519.6477320648046</v>
          </cell>
          <cell r="L179">
            <v>0.18379335788439077</v>
          </cell>
          <cell r="M179"/>
          <cell r="N179">
            <v>9519.6477320648046</v>
          </cell>
        </row>
        <row r="180">
          <cell r="A180" t="str">
            <v>590782652</v>
          </cell>
          <cell r="B180" t="str">
            <v>CH D'HAZEBROUCK</v>
          </cell>
          <cell r="C180" t="str">
            <v>Hauts de France</v>
          </cell>
          <cell r="D180">
            <v>97240.299999999988</v>
          </cell>
          <cell r="E180"/>
          <cell r="F180"/>
          <cell r="G180"/>
          <cell r="H180">
            <v>97240.299999999988</v>
          </cell>
          <cell r="I180">
            <v>97240.299999999988</v>
          </cell>
          <cell r="J180">
            <v>79368.178741314463</v>
          </cell>
          <cell r="K180">
            <v>17872.121258685525</v>
          </cell>
          <cell r="L180">
            <v>0.1837933578843908</v>
          </cell>
          <cell r="M180"/>
          <cell r="N180">
            <v>17872.121258685525</v>
          </cell>
        </row>
        <row r="181">
          <cell r="A181" t="str">
            <v>590783239</v>
          </cell>
          <cell r="B181" t="str">
            <v>CH DE DOUAI</v>
          </cell>
          <cell r="C181" t="str">
            <v>Hauts de France</v>
          </cell>
          <cell r="D181">
            <v>40057.90399999998</v>
          </cell>
          <cell r="E181"/>
          <cell r="F181"/>
          <cell r="G181"/>
          <cell r="H181">
            <v>40057.90399999998</v>
          </cell>
          <cell r="I181">
            <v>40057.90399999998</v>
          </cell>
          <cell r="J181">
            <v>32695.527314029416</v>
          </cell>
          <cell r="K181">
            <v>7362.3766859705647</v>
          </cell>
          <cell r="L181">
            <v>0.18379335788439077</v>
          </cell>
          <cell r="M181"/>
          <cell r="N181">
            <v>7362.3766859705647</v>
          </cell>
        </row>
        <row r="182">
          <cell r="A182" t="str">
            <v>590785374</v>
          </cell>
          <cell r="B182" t="str">
            <v>CLINIQUE TEISSIER</v>
          </cell>
          <cell r="C182" t="str">
            <v>Hauts de France</v>
          </cell>
          <cell r="D182">
            <v>251655</v>
          </cell>
          <cell r="E182"/>
          <cell r="F182"/>
          <cell r="G182"/>
          <cell r="H182">
            <v>251655</v>
          </cell>
          <cell r="I182">
            <v>251655</v>
          </cell>
          <cell r="J182">
            <v>205402.48252160361</v>
          </cell>
          <cell r="K182">
            <v>46252.517478396388</v>
          </cell>
          <cell r="L182">
            <v>0.18379335788439088</v>
          </cell>
          <cell r="M182"/>
          <cell r="N182">
            <v>46252.517478396388</v>
          </cell>
        </row>
        <row r="183">
          <cell r="A183" t="str">
            <v>590797353</v>
          </cell>
          <cell r="B183" t="str">
            <v>HÔPITAL SAINT VINCENT - SAINT ANTOINE</v>
          </cell>
          <cell r="C183" t="str">
            <v>Hauts de France</v>
          </cell>
          <cell r="D183">
            <v>160990.50299999991</v>
          </cell>
          <cell r="E183"/>
          <cell r="F183"/>
          <cell r="G183"/>
          <cell r="H183">
            <v>160990.50299999991</v>
          </cell>
          <cell r="I183">
            <v>160990.50299999991</v>
          </cell>
          <cell r="J183">
            <v>131401.51786613281</v>
          </cell>
          <cell r="K183">
            <v>29588.9851338671</v>
          </cell>
          <cell r="L183">
            <v>0.18379335788439097</v>
          </cell>
          <cell r="M183"/>
          <cell r="N183">
            <v>29588.9851338671</v>
          </cell>
        </row>
        <row r="184">
          <cell r="A184" t="str">
            <v>600100168</v>
          </cell>
          <cell r="B184" t="str">
            <v>CENTRE MÉDICO-CHIRURGICAL</v>
          </cell>
          <cell r="C184" t="str">
            <v>Hauts de France</v>
          </cell>
          <cell r="D184">
            <v>34453.660000000003</v>
          </cell>
          <cell r="E184"/>
          <cell r="F184"/>
          <cell r="G184"/>
          <cell r="H184">
            <v>34453.660000000003</v>
          </cell>
          <cell r="I184">
            <v>34453.660000000003</v>
          </cell>
          <cell r="J184">
            <v>28121.306137192885</v>
          </cell>
          <cell r="K184">
            <v>6332.3538628071183</v>
          </cell>
          <cell r="L184">
            <v>0.18379335788439075</v>
          </cell>
          <cell r="M184"/>
          <cell r="N184">
            <v>6332.3538628071183</v>
          </cell>
        </row>
        <row r="185">
          <cell r="A185" t="str">
            <v>600100713</v>
          </cell>
          <cell r="B185" t="str">
            <v>CH DE BEAUVAIS</v>
          </cell>
          <cell r="C185" t="str">
            <v>Hauts de France</v>
          </cell>
          <cell r="D185">
            <v>68728.863000000056</v>
          </cell>
          <cell r="E185"/>
          <cell r="F185">
            <v>6371.6930000000002</v>
          </cell>
          <cell r="G185"/>
          <cell r="H185">
            <v>75100.556000000055</v>
          </cell>
          <cell r="I185">
            <v>75100.556000000055</v>
          </cell>
          <cell r="J185">
            <v>61297.572633775308</v>
          </cell>
          <cell r="K185">
            <v>13802.983366224747</v>
          </cell>
          <cell r="L185">
            <v>0.18379335788439086</v>
          </cell>
          <cell r="M185"/>
          <cell r="N185">
            <v>13802.983366224747</v>
          </cell>
        </row>
        <row r="186">
          <cell r="A186" t="str">
            <v>600100721</v>
          </cell>
          <cell r="B186" t="str">
            <v>CHIC COMPIEGNE-NOYON</v>
          </cell>
          <cell r="C186" t="str">
            <v>Hauts de France</v>
          </cell>
          <cell r="D186">
            <v>65919.489999999991</v>
          </cell>
          <cell r="E186"/>
          <cell r="F186"/>
          <cell r="G186"/>
          <cell r="H186">
            <v>65919.489999999991</v>
          </cell>
          <cell r="I186">
            <v>65919.489999999991</v>
          </cell>
          <cell r="J186">
            <v>53803.925582873468</v>
          </cell>
          <cell r="K186">
            <v>12115.564417126523</v>
          </cell>
          <cell r="L186">
            <v>0.18379335788439086</v>
          </cell>
          <cell r="M186"/>
          <cell r="N186">
            <v>12115.564417126523</v>
          </cell>
        </row>
        <row r="187">
          <cell r="A187" t="str">
            <v>600101984</v>
          </cell>
          <cell r="B187" t="str">
            <v>GROUPEMENT HOSPITALIER PUBLIC DU SUD DE L'OISE</v>
          </cell>
          <cell r="C187" t="str">
            <v>Hauts de France</v>
          </cell>
          <cell r="D187">
            <v>109664.83200000005</v>
          </cell>
          <cell r="E187"/>
          <cell r="F187"/>
          <cell r="G187"/>
          <cell r="H187">
            <v>109664.83200000005</v>
          </cell>
          <cell r="I187">
            <v>109664.83200000005</v>
          </cell>
          <cell r="J187">
            <v>89509.164284892453</v>
          </cell>
          <cell r="K187">
            <v>20155.6677151076</v>
          </cell>
          <cell r="L187">
            <v>0.18379335788439077</v>
          </cell>
          <cell r="M187"/>
          <cell r="N187">
            <v>20155.6677151076</v>
          </cell>
        </row>
        <row r="188">
          <cell r="A188" t="str">
            <v>610780082</v>
          </cell>
          <cell r="B188" t="str">
            <v>CH ALENCON</v>
          </cell>
          <cell r="C188" t="str">
            <v>Normandie</v>
          </cell>
          <cell r="D188">
            <v>30262.519999999997</v>
          </cell>
          <cell r="E188"/>
          <cell r="F188"/>
          <cell r="G188"/>
          <cell r="H188">
            <v>30262.519999999997</v>
          </cell>
          <cell r="I188">
            <v>30262.519999999997</v>
          </cell>
          <cell r="J188">
            <v>24700.469831156461</v>
          </cell>
          <cell r="K188">
            <v>5562.0501688435361</v>
          </cell>
          <cell r="L188">
            <v>0.18379335788439088</v>
          </cell>
          <cell r="M188"/>
          <cell r="N188">
            <v>5562.0501688435361</v>
          </cell>
        </row>
        <row r="189">
          <cell r="A189" t="str">
            <v>610780090</v>
          </cell>
          <cell r="B189" t="str">
            <v>CH ARGENTAN</v>
          </cell>
          <cell r="C189" t="str">
            <v>Normandie</v>
          </cell>
          <cell r="D189">
            <v>55644.509999999951</v>
          </cell>
          <cell r="E189"/>
          <cell r="F189"/>
          <cell r="G189"/>
          <cell r="H189">
            <v>55644.509999999951</v>
          </cell>
          <cell r="I189">
            <v>55644.509999999951</v>
          </cell>
          <cell r="J189">
            <v>45417.418659268398</v>
          </cell>
          <cell r="K189">
            <v>10227.091340731553</v>
          </cell>
          <cell r="L189">
            <v>0.18379335788439077</v>
          </cell>
          <cell r="M189"/>
          <cell r="N189">
            <v>10227.091340731553</v>
          </cell>
        </row>
        <row r="190">
          <cell r="A190" t="str">
            <v>610780165</v>
          </cell>
          <cell r="B190" t="str">
            <v>CH FLERS</v>
          </cell>
          <cell r="C190" t="str">
            <v>Normandie</v>
          </cell>
          <cell r="D190">
            <v>63773.359999999928</v>
          </cell>
          <cell r="E190"/>
          <cell r="F190"/>
          <cell r="G190"/>
          <cell r="H190">
            <v>63773.359999999928</v>
          </cell>
          <cell r="I190">
            <v>63773.359999999928</v>
          </cell>
          <cell r="J190">
            <v>52052.240022029851</v>
          </cell>
          <cell r="K190">
            <v>11721.119977970076</v>
          </cell>
          <cell r="L190">
            <v>0.18379335788439075</v>
          </cell>
          <cell r="M190"/>
          <cell r="N190">
            <v>11721.119977970076</v>
          </cell>
        </row>
        <row r="191">
          <cell r="A191" t="str">
            <v>620003376</v>
          </cell>
          <cell r="B191" t="str">
            <v>POLYCLINIQUE MÉDICO-CHIRURGICALE D'HENIN-BEAUMONT</v>
          </cell>
          <cell r="C191" t="str">
            <v>Hauts de France</v>
          </cell>
          <cell r="D191">
            <v>95700</v>
          </cell>
          <cell r="E191"/>
          <cell r="F191"/>
          <cell r="G191"/>
          <cell r="H191">
            <v>95700</v>
          </cell>
          <cell r="I191">
            <v>95700</v>
          </cell>
          <cell r="J191">
            <v>78110.975650463792</v>
          </cell>
          <cell r="K191">
            <v>17589.024349536208</v>
          </cell>
          <cell r="L191">
            <v>0.18379335788439088</v>
          </cell>
          <cell r="M191"/>
          <cell r="N191">
            <v>17589.024349536208</v>
          </cell>
        </row>
        <row r="192">
          <cell r="A192" t="str">
            <v>620100057</v>
          </cell>
          <cell r="B192" t="str">
            <v>CH D'ARRAS</v>
          </cell>
          <cell r="C192" t="str">
            <v>Hauts de France</v>
          </cell>
          <cell r="D192">
            <v>171932.37900000013</v>
          </cell>
          <cell r="E192"/>
          <cell r="F192"/>
          <cell r="G192"/>
          <cell r="H192">
            <v>171932.37900000013</v>
          </cell>
          <cell r="I192">
            <v>171932.37900000013</v>
          </cell>
          <cell r="J192">
            <v>140332.34973453838</v>
          </cell>
          <cell r="K192">
            <v>31600.029265461751</v>
          </cell>
          <cell r="L192">
            <v>0.18379335788439086</v>
          </cell>
          <cell r="M192"/>
          <cell r="N192">
            <v>31600.029265461751</v>
          </cell>
        </row>
        <row r="193">
          <cell r="A193" t="str">
            <v>620100651</v>
          </cell>
          <cell r="B193" t="str">
            <v>CH BETHUNE-BEUVRY</v>
          </cell>
          <cell r="C193" t="str">
            <v>Hauts de France</v>
          </cell>
          <cell r="D193">
            <v>209874.36999999994</v>
          </cell>
          <cell r="E193"/>
          <cell r="F193"/>
          <cell r="G193"/>
          <cell r="H193">
            <v>209874.36999999994</v>
          </cell>
          <cell r="I193">
            <v>209874.36999999994</v>
          </cell>
          <cell r="J193">
            <v>171300.85480382887</v>
          </cell>
          <cell r="K193">
            <v>38573.515196171065</v>
          </cell>
          <cell r="L193">
            <v>0.18379335788439091</v>
          </cell>
          <cell r="M193"/>
          <cell r="N193">
            <v>38573.515196171065</v>
          </cell>
        </row>
        <row r="194">
          <cell r="A194" t="str">
            <v>620100685</v>
          </cell>
          <cell r="B194" t="str">
            <v>CH DE LENS</v>
          </cell>
          <cell r="C194" t="str">
            <v>Hauts de France</v>
          </cell>
          <cell r="D194">
            <v>103783.91000000003</v>
          </cell>
          <cell r="E194"/>
          <cell r="F194"/>
          <cell r="G194"/>
          <cell r="H194">
            <v>103783.91000000003</v>
          </cell>
          <cell r="I194">
            <v>103783.91000000003</v>
          </cell>
          <cell r="J194">
            <v>84709.116686728608</v>
          </cell>
          <cell r="K194">
            <v>19074.793313271424</v>
          </cell>
          <cell r="L194">
            <v>0.18379335788439094</v>
          </cell>
          <cell r="M194"/>
          <cell r="N194">
            <v>19074.793313271424</v>
          </cell>
        </row>
        <row r="195">
          <cell r="A195" t="str">
            <v>620101337</v>
          </cell>
          <cell r="B195" t="str">
            <v>CH DE CALAIS</v>
          </cell>
          <cell r="C195" t="str">
            <v>Hauts de France</v>
          </cell>
          <cell r="D195">
            <v>49797.919999999998</v>
          </cell>
          <cell r="E195"/>
          <cell r="F195"/>
          <cell r="G195"/>
          <cell r="H195">
            <v>49797.919999999998</v>
          </cell>
          <cell r="I195">
            <v>49797.919999999998</v>
          </cell>
          <cell r="J195">
            <v>40645.393067541736</v>
          </cell>
          <cell r="K195">
            <v>9152.5269324582623</v>
          </cell>
          <cell r="L195">
            <v>0.1837933578843908</v>
          </cell>
          <cell r="M195"/>
          <cell r="N195">
            <v>9152.5269324582623</v>
          </cell>
        </row>
        <row r="196">
          <cell r="A196" t="str">
            <v>620101360</v>
          </cell>
          <cell r="B196" t="str">
            <v>CH REGION DE SAINT-OMER</v>
          </cell>
          <cell r="C196" t="str">
            <v>Hauts de France</v>
          </cell>
          <cell r="D196">
            <v>48594.380000000005</v>
          </cell>
          <cell r="E196"/>
          <cell r="F196"/>
          <cell r="G196"/>
          <cell r="H196">
            <v>48594.380000000005</v>
          </cell>
          <cell r="I196">
            <v>48594.380000000005</v>
          </cell>
          <cell r="J196">
            <v>39663.055725489925</v>
          </cell>
          <cell r="K196">
            <v>8931.3242745100797</v>
          </cell>
          <cell r="L196">
            <v>0.18379335788439072</v>
          </cell>
          <cell r="M196"/>
          <cell r="N196">
            <v>8931.3242745100797</v>
          </cell>
        </row>
        <row r="197">
          <cell r="A197" t="str">
            <v>620103432</v>
          </cell>
          <cell r="B197" t="str">
            <v>CH ARRONDISSEMENT DE MONTREUIL</v>
          </cell>
          <cell r="C197" t="str">
            <v>Hauts de France</v>
          </cell>
          <cell r="D197">
            <v>10647.869999999999</v>
          </cell>
          <cell r="E197"/>
          <cell r="F197"/>
          <cell r="G197"/>
          <cell r="H197">
            <v>10647.869999999999</v>
          </cell>
          <cell r="I197">
            <v>10647.869999999999</v>
          </cell>
          <cell r="J197">
            <v>8690.8622183835305</v>
          </cell>
          <cell r="K197">
            <v>1957.0077816164685</v>
          </cell>
          <cell r="L197">
            <v>0.18379335788439083</v>
          </cell>
          <cell r="M197"/>
          <cell r="N197">
            <v>1957.0077816164685</v>
          </cell>
        </row>
        <row r="198">
          <cell r="A198" t="str">
            <v>620103440</v>
          </cell>
          <cell r="B198" t="str">
            <v>CH DE BOULOGNE</v>
          </cell>
          <cell r="C198" t="str">
            <v>Hauts de France</v>
          </cell>
          <cell r="D198">
            <v>238288.44000000006</v>
          </cell>
          <cell r="E198"/>
          <cell r="F198"/>
          <cell r="G198"/>
          <cell r="H198">
            <v>238288.44000000006</v>
          </cell>
          <cell r="I198">
            <v>238288.44000000006</v>
          </cell>
          <cell r="J198">
            <v>194492.60746736688</v>
          </cell>
          <cell r="K198">
            <v>43795.832532633183</v>
          </cell>
          <cell r="L198">
            <v>0.18379335788439075</v>
          </cell>
          <cell r="M198"/>
          <cell r="N198">
            <v>43795.832532633183</v>
          </cell>
        </row>
        <row r="199">
          <cell r="A199" t="str">
            <v>630000479</v>
          </cell>
          <cell r="B199" t="str">
            <v>CENTRE REGIONAL JEAN PERRIN</v>
          </cell>
          <cell r="C199" t="str">
            <v>Auvergne Rhône-Alpes</v>
          </cell>
          <cell r="D199">
            <v>324246.2799999998</v>
          </cell>
          <cell r="E199"/>
          <cell r="F199"/>
          <cell r="G199"/>
          <cell r="H199">
            <v>324246.2799999998</v>
          </cell>
          <cell r="I199">
            <v>324246.2799999998</v>
          </cell>
          <cell r="J199">
            <v>264651.96741727745</v>
          </cell>
          <cell r="K199">
            <v>59594.312582722341</v>
          </cell>
          <cell r="L199">
            <v>0.18379335788439077</v>
          </cell>
          <cell r="M199"/>
          <cell r="N199">
            <v>59594.312582722341</v>
          </cell>
        </row>
        <row r="200">
          <cell r="A200" t="str">
            <v>630780989</v>
          </cell>
          <cell r="B200" t="str">
            <v>CHU CLERMONT-FERRAND</v>
          </cell>
          <cell r="C200" t="str">
            <v>Auvergne Rhône-Alpes</v>
          </cell>
          <cell r="D200">
            <v>2234172.6070000026</v>
          </cell>
          <cell r="E200"/>
          <cell r="F200"/>
          <cell r="G200"/>
          <cell r="H200">
            <v>2234172.6070000026</v>
          </cell>
          <cell r="I200">
            <v>2234172.6070000026</v>
          </cell>
          <cell r="J200">
            <v>1823546.5214661488</v>
          </cell>
          <cell r="K200">
            <v>410626.08553385385</v>
          </cell>
          <cell r="L200">
            <v>0.18379335788439077</v>
          </cell>
          <cell r="M200"/>
          <cell r="N200">
            <v>410626.08553385385</v>
          </cell>
        </row>
        <row r="201">
          <cell r="A201" t="str">
            <v>630780997</v>
          </cell>
          <cell r="B201" t="str">
            <v>CENTRE HOSPITALIER AMBERT</v>
          </cell>
          <cell r="C201" t="str">
            <v>Auvergne Rhône-Alpes</v>
          </cell>
          <cell r="D201">
            <v>0</v>
          </cell>
          <cell r="E201"/>
          <cell r="F201"/>
          <cell r="G201"/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 t="e">
            <v>#DIV/0!</v>
          </cell>
          <cell r="M201">
            <v>151603.1</v>
          </cell>
          <cell r="N201">
            <v>151603.1</v>
          </cell>
        </row>
        <row r="202">
          <cell r="A202" t="str">
            <v>640780417</v>
          </cell>
          <cell r="B202" t="str">
            <v>CH COTE BASQUE</v>
          </cell>
          <cell r="C202" t="str">
            <v>Nouvelle - Aquitaine</v>
          </cell>
          <cell r="D202">
            <v>378741.76000000001</v>
          </cell>
          <cell r="E202"/>
          <cell r="F202"/>
          <cell r="G202"/>
          <cell r="H202">
            <v>378741.76000000001</v>
          </cell>
          <cell r="I202">
            <v>378741.76000000001</v>
          </cell>
          <cell r="J202">
            <v>309131.54015855596</v>
          </cell>
          <cell r="K202">
            <v>69610.21984144405</v>
          </cell>
          <cell r="L202">
            <v>0.1837933578843908</v>
          </cell>
          <cell r="M202"/>
          <cell r="N202">
            <v>69610.21984144405</v>
          </cell>
        </row>
        <row r="203">
          <cell r="A203" t="str">
            <v>640780813</v>
          </cell>
          <cell r="B203" t="str">
            <v>HÔPITAL ORTHEZ</v>
          </cell>
          <cell r="C203" t="str">
            <v>Nouvelle - Aquitaine</v>
          </cell>
          <cell r="D203">
            <v>0</v>
          </cell>
          <cell r="E203"/>
          <cell r="F203"/>
          <cell r="G203"/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 t="e">
            <v>#DIV/0!</v>
          </cell>
          <cell r="M203"/>
          <cell r="N203">
            <v>0</v>
          </cell>
        </row>
        <row r="204">
          <cell r="A204" t="str">
            <v>640780821</v>
          </cell>
          <cell r="B204" t="str">
            <v>CH OLORON</v>
          </cell>
          <cell r="C204" t="str">
            <v>Nouvelle - Aquitaine</v>
          </cell>
          <cell r="D204">
            <v>60420</v>
          </cell>
          <cell r="E204"/>
          <cell r="F204"/>
          <cell r="G204"/>
          <cell r="H204">
            <v>60420</v>
          </cell>
          <cell r="I204">
            <v>60420</v>
          </cell>
          <cell r="J204">
            <v>49315.205316625106</v>
          </cell>
          <cell r="K204">
            <v>11104.794683374894</v>
          </cell>
          <cell r="L204">
            <v>0.18379335788439083</v>
          </cell>
          <cell r="M204"/>
          <cell r="N204">
            <v>11104.794683374894</v>
          </cell>
        </row>
        <row r="205">
          <cell r="A205" t="str">
            <v>640781290</v>
          </cell>
          <cell r="B205" t="str">
            <v>CH PAU</v>
          </cell>
          <cell r="C205" t="str">
            <v>Nouvelle - Aquitaine</v>
          </cell>
          <cell r="D205">
            <v>243507.41499999992</v>
          </cell>
          <cell r="E205"/>
          <cell r="F205"/>
          <cell r="G205"/>
          <cell r="H205">
            <v>243507.41499999992</v>
          </cell>
          <cell r="I205">
            <v>243507.41499999992</v>
          </cell>
          <cell r="J205">
            <v>198752.36952740204</v>
          </cell>
          <cell r="K205">
            <v>44755.045472597878</v>
          </cell>
          <cell r="L205">
            <v>0.18379335788439088</v>
          </cell>
          <cell r="M205"/>
          <cell r="N205">
            <v>44755.045472597878</v>
          </cell>
        </row>
        <row r="206">
          <cell r="A206" t="str">
            <v>650783160</v>
          </cell>
          <cell r="B206" t="str">
            <v>CH DE BIGORRE</v>
          </cell>
          <cell r="C206" t="str">
            <v>Occitanie</v>
          </cell>
          <cell r="D206">
            <v>108381.78999999992</v>
          </cell>
          <cell r="E206"/>
          <cell r="F206"/>
          <cell r="G206"/>
          <cell r="H206">
            <v>108381.78999999992</v>
          </cell>
          <cell r="I206">
            <v>108381.78999999992</v>
          </cell>
          <cell r="J206">
            <v>88461.936882379043</v>
          </cell>
          <cell r="K206">
            <v>19919.853117620878</v>
          </cell>
          <cell r="L206">
            <v>0.18379335788439083</v>
          </cell>
          <cell r="M206"/>
          <cell r="N206">
            <v>19919.853117620878</v>
          </cell>
        </row>
        <row r="207">
          <cell r="A207" t="str">
            <v>660780180</v>
          </cell>
          <cell r="B207" t="str">
            <v>CH PERPIGNAN</v>
          </cell>
          <cell r="C207" t="str">
            <v>Occitanie</v>
          </cell>
          <cell r="D207">
            <v>414984.57400000002</v>
          </cell>
          <cell r="E207"/>
          <cell r="F207"/>
          <cell r="G207"/>
          <cell r="H207">
            <v>414984.57400000002</v>
          </cell>
          <cell r="I207">
            <v>414984.57400000002</v>
          </cell>
          <cell r="J207">
            <v>338713.16567431652</v>
          </cell>
          <cell r="K207">
            <v>76271.4083256835</v>
          </cell>
          <cell r="L207">
            <v>0.18379335788439088</v>
          </cell>
          <cell r="M207"/>
          <cell r="N207">
            <v>76271.4083256835</v>
          </cell>
        </row>
        <row r="208">
          <cell r="A208" t="str">
            <v>670780055</v>
          </cell>
          <cell r="B208" t="str">
            <v>CHU DE STRASBOURG</v>
          </cell>
          <cell r="C208" t="str">
            <v>Grand Est</v>
          </cell>
          <cell r="D208">
            <v>1367678.4999999972</v>
          </cell>
          <cell r="E208"/>
          <cell r="F208"/>
          <cell r="G208"/>
          <cell r="H208">
            <v>1367678.4999999972</v>
          </cell>
          <cell r="I208">
            <v>1367678.4999999972</v>
          </cell>
          <cell r="J208">
            <v>1116308.2759787107</v>
          </cell>
          <cell r="K208">
            <v>251370.22402128647</v>
          </cell>
          <cell r="L208">
            <v>0.18379335788439094</v>
          </cell>
          <cell r="M208"/>
          <cell r="N208">
            <v>251370.22402128647</v>
          </cell>
        </row>
        <row r="209">
          <cell r="A209" t="str">
            <v>670017755</v>
          </cell>
          <cell r="B209" t="str">
            <v>GROUPEMENT HOSPITALIER SELESTAT OBERNAI</v>
          </cell>
          <cell r="C209" t="str">
            <v>Grand Est</v>
          </cell>
          <cell r="D209">
            <v>2960.8999999999996</v>
          </cell>
          <cell r="E209"/>
          <cell r="F209"/>
          <cell r="G209"/>
          <cell r="H209">
            <v>2960.8999999999996</v>
          </cell>
          <cell r="I209">
            <v>2960.8999999999996</v>
          </cell>
          <cell r="J209">
            <v>2416.7062466401071</v>
          </cell>
          <cell r="K209">
            <v>544.19375335989253</v>
          </cell>
          <cell r="L209">
            <v>0.18379335788439075</v>
          </cell>
          <cell r="M209"/>
          <cell r="N209">
            <v>544.19375335989253</v>
          </cell>
        </row>
        <row r="210">
          <cell r="A210" t="str">
            <v>670000033</v>
          </cell>
          <cell r="B210" t="str">
            <v>CRLCC PAUL STRAUSS DE STRASBOURG</v>
          </cell>
          <cell r="C210" t="str">
            <v>Grand Est</v>
          </cell>
          <cell r="D210">
            <v>139963.78000000003</v>
          </cell>
          <cell r="E210"/>
          <cell r="F210"/>
          <cell r="G210"/>
          <cell r="H210">
            <v>139963.78000000003</v>
          </cell>
          <cell r="I210">
            <v>139963.78000000003</v>
          </cell>
          <cell r="J210">
            <v>114239.36689160789</v>
          </cell>
          <cell r="K210">
            <v>25724.413108392138</v>
          </cell>
          <cell r="L210">
            <v>0.18379335788439075</v>
          </cell>
          <cell r="M210"/>
          <cell r="N210">
            <v>25724.413108392138</v>
          </cell>
        </row>
        <row r="211">
          <cell r="A211" t="str">
            <v>670000082</v>
          </cell>
          <cell r="B211" t="str">
            <v>CLINIQUE ADASSA DE STRASBOURG</v>
          </cell>
          <cell r="C211" t="str">
            <v>Grand Est</v>
          </cell>
          <cell r="D211">
            <v>11843.599999999999</v>
          </cell>
          <cell r="E211"/>
          <cell r="F211"/>
          <cell r="G211"/>
          <cell r="H211">
            <v>11843.599999999999</v>
          </cell>
          <cell r="I211">
            <v>11843.599999999999</v>
          </cell>
          <cell r="J211">
            <v>9666.8249865604284</v>
          </cell>
          <cell r="K211">
            <v>2176.7750134395701</v>
          </cell>
          <cell r="L211">
            <v>0.18379335788439075</v>
          </cell>
          <cell r="M211"/>
          <cell r="N211">
            <v>2176.7750134395701</v>
          </cell>
        </row>
        <row r="212">
          <cell r="A212" t="str">
            <v>670780212</v>
          </cell>
          <cell r="B212" t="str">
            <v>CLINIQUE SAINTE-ANNE - GHSV</v>
          </cell>
          <cell r="C212" t="str">
            <v>Grand Est</v>
          </cell>
          <cell r="D212">
            <v>208109.62399999995</v>
          </cell>
          <cell r="E212"/>
          <cell r="F212"/>
          <cell r="G212"/>
          <cell r="H212">
            <v>208109.62399999995</v>
          </cell>
          <cell r="I212">
            <v>208109.62399999995</v>
          </cell>
          <cell r="J212">
            <v>169860.45739698195</v>
          </cell>
          <cell r="K212">
            <v>38249.166603018006</v>
          </cell>
          <cell r="L212">
            <v>0.18379335788439086</v>
          </cell>
          <cell r="M212"/>
          <cell r="N212">
            <v>38249.166603018006</v>
          </cell>
        </row>
        <row r="213">
          <cell r="A213" t="str">
            <v>670780345</v>
          </cell>
          <cell r="B213" t="str">
            <v>CH DE SAVERNE</v>
          </cell>
          <cell r="C213" t="str">
            <v>Grand Est</v>
          </cell>
          <cell r="D213">
            <v>36715.160999999964</v>
          </cell>
          <cell r="E213"/>
          <cell r="F213"/>
          <cell r="G213"/>
          <cell r="H213">
            <v>36715.160999999964</v>
          </cell>
          <cell r="I213">
            <v>36715.160999999964</v>
          </cell>
          <cell r="J213">
            <v>29967.158274543941</v>
          </cell>
          <cell r="K213">
            <v>6748.0027254560227</v>
          </cell>
          <cell r="L213">
            <v>0.18379335788439086</v>
          </cell>
          <cell r="M213"/>
          <cell r="N213">
            <v>6748.0027254560227</v>
          </cell>
        </row>
        <row r="214">
          <cell r="A214" t="str">
            <v>680000973</v>
          </cell>
          <cell r="B214" t="str">
            <v>CH DE COLMAR</v>
          </cell>
          <cell r="C214" t="str">
            <v>Grand Est</v>
          </cell>
          <cell r="D214">
            <v>371775.50300000003</v>
          </cell>
          <cell r="E214"/>
          <cell r="F214"/>
          <cell r="G214"/>
          <cell r="H214">
            <v>371775.50300000003</v>
          </cell>
          <cell r="I214">
            <v>371775.50300000003</v>
          </cell>
          <cell r="J214">
            <v>303445.63492447161</v>
          </cell>
          <cell r="K214">
            <v>68329.868075528415</v>
          </cell>
          <cell r="L214">
            <v>0.1837933578843908</v>
          </cell>
          <cell r="M214"/>
          <cell r="N214">
            <v>68329.868075528415</v>
          </cell>
        </row>
        <row r="215">
          <cell r="A215" t="str">
            <v>680020336</v>
          </cell>
          <cell r="B215" t="str">
            <v>GRPE HOSP REGION MULHOUSE ET SUD ALSACE</v>
          </cell>
          <cell r="C215" t="str">
            <v>Grand Est</v>
          </cell>
          <cell r="D215">
            <v>326206.19800000021</v>
          </cell>
          <cell r="E215"/>
          <cell r="F215"/>
          <cell r="G215"/>
          <cell r="H215">
            <v>326206.19800000021</v>
          </cell>
          <cell r="I215">
            <v>326206.19800000021</v>
          </cell>
          <cell r="J215">
            <v>266251.66550687968</v>
          </cell>
          <cell r="K215">
            <v>59954.532493120525</v>
          </cell>
          <cell r="L215">
            <v>0.18379335788439091</v>
          </cell>
          <cell r="M215"/>
          <cell r="N215">
            <v>59954.532493120525</v>
          </cell>
        </row>
        <row r="216">
          <cell r="A216" t="str">
            <v>690780093</v>
          </cell>
          <cell r="B216" t="str">
            <v>HÔPITAL D'INSTRUCTION DES ARMÉES DESGENETTES</v>
          </cell>
          <cell r="C216" t="str">
            <v>SSA</v>
          </cell>
          <cell r="D216">
            <v>0</v>
          </cell>
          <cell r="E216"/>
          <cell r="F216"/>
          <cell r="G216"/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 t="e">
            <v>#DIV/0!</v>
          </cell>
          <cell r="M216"/>
          <cell r="N216">
            <v>0</v>
          </cell>
        </row>
        <row r="217">
          <cell r="A217" t="str">
            <v>690780416</v>
          </cell>
          <cell r="B217" t="str">
            <v>GROUPEMENT HOSPITALIER MUTUALISTE LES PORTES DU SUD</v>
          </cell>
          <cell r="C217" t="str">
            <v>Auvergne Rhône-Alpes</v>
          </cell>
          <cell r="D217">
            <v>56424.25</v>
          </cell>
          <cell r="E217"/>
          <cell r="F217"/>
          <cell r="G217"/>
          <cell r="H217">
            <v>56424.25</v>
          </cell>
          <cell r="I217">
            <v>56424.25</v>
          </cell>
          <cell r="J217">
            <v>46053.84762639166</v>
          </cell>
          <cell r="K217">
            <v>10370.40237360834</v>
          </cell>
          <cell r="L217">
            <v>0.18379335788439083</v>
          </cell>
          <cell r="M217"/>
          <cell r="N217">
            <v>10370.40237360834</v>
          </cell>
        </row>
        <row r="218">
          <cell r="A218" t="str">
            <v>690781810</v>
          </cell>
          <cell r="B218" t="str">
            <v>HOSPICES CIVILS DE LYON</v>
          </cell>
          <cell r="C218" t="str">
            <v>Auvergne Rhône-Alpes</v>
          </cell>
          <cell r="D218">
            <v>2575256.6000000015</v>
          </cell>
          <cell r="E218"/>
          <cell r="F218"/>
          <cell r="G218"/>
          <cell r="H218">
            <v>2575256.6000000015</v>
          </cell>
          <cell r="I218">
            <v>2575256.6000000015</v>
          </cell>
          <cell r="J218">
            <v>2101941.5420720614</v>
          </cell>
          <cell r="K218">
            <v>473315.05792794004</v>
          </cell>
          <cell r="L218">
            <v>0.18379335788439091</v>
          </cell>
          <cell r="M218"/>
          <cell r="N218">
            <v>473315.05792794004</v>
          </cell>
        </row>
        <row r="219">
          <cell r="A219" t="str">
            <v>690781836</v>
          </cell>
          <cell r="B219" t="str">
            <v>CLINIQUE MUTUALISTE EUGENE ANDRE</v>
          </cell>
          <cell r="C219" t="str">
            <v>Auvergne Rhône-Alpes</v>
          </cell>
          <cell r="D219">
            <v>0</v>
          </cell>
          <cell r="E219"/>
          <cell r="F219"/>
          <cell r="G219"/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e">
            <v>#DIV/0!</v>
          </cell>
          <cell r="M219"/>
          <cell r="N219">
            <v>0</v>
          </cell>
        </row>
        <row r="220">
          <cell r="A220" t="str">
            <v>690782222</v>
          </cell>
          <cell r="B220" t="str">
            <v>HÔPITAL NORD OUEST - VILLEFRANCHE</v>
          </cell>
          <cell r="C220" t="str">
            <v>Auvergne Rhône-Alpes</v>
          </cell>
          <cell r="D220">
            <v>349365.59199999995</v>
          </cell>
          <cell r="E220"/>
          <cell r="F220"/>
          <cell r="G220"/>
          <cell r="H220">
            <v>349365.59199999995</v>
          </cell>
          <cell r="I220">
            <v>349365.59199999995</v>
          </cell>
          <cell r="J220">
            <v>285154.51671705191</v>
          </cell>
          <cell r="K220">
            <v>64211.075282948033</v>
          </cell>
          <cell r="L220">
            <v>0.18379335788439075</v>
          </cell>
          <cell r="M220">
            <v>88962.62</v>
          </cell>
          <cell r="N220">
            <v>153173.69528294803</v>
          </cell>
        </row>
        <row r="221">
          <cell r="A221" t="str">
            <v>690000880</v>
          </cell>
          <cell r="B221" t="str">
            <v>CENTRE LEON BERARD</v>
          </cell>
          <cell r="C221" t="str">
            <v>Auvergne Rhône-Alpes</v>
          </cell>
          <cell r="D221">
            <v>958788.90800000075</v>
          </cell>
          <cell r="E221"/>
          <cell r="F221">
            <v>1042.4000000000005</v>
          </cell>
          <cell r="G221"/>
          <cell r="H221">
            <v>959831.30800000078</v>
          </cell>
          <cell r="I221">
            <v>959831.30800000078</v>
          </cell>
          <cell r="J221">
            <v>783420.68890011369</v>
          </cell>
          <cell r="K221">
            <v>176410.61909988709</v>
          </cell>
          <cell r="L221">
            <v>0.1837933578843908</v>
          </cell>
          <cell r="M221"/>
          <cell r="N221">
            <v>176410.61909988709</v>
          </cell>
        </row>
        <row r="222">
          <cell r="A222" t="str">
            <v>690805361</v>
          </cell>
          <cell r="B222" t="str">
            <v>CH ST JOSEPH ST LUC</v>
          </cell>
          <cell r="C222" t="str">
            <v>Auvergne Rhône-Alpes</v>
          </cell>
          <cell r="D222">
            <v>26215.681000000004</v>
          </cell>
          <cell r="E222"/>
          <cell r="F222"/>
          <cell r="G222"/>
          <cell r="H222">
            <v>26215.681000000004</v>
          </cell>
          <cell r="I222">
            <v>26215.681000000004</v>
          </cell>
          <cell r="J222">
            <v>21397.412959783978</v>
          </cell>
          <cell r="K222">
            <v>4818.2680402160258</v>
          </cell>
          <cell r="L222">
            <v>0.18379335788439083</v>
          </cell>
          <cell r="M222"/>
          <cell r="N222">
            <v>4818.2680402160258</v>
          </cell>
        </row>
        <row r="223">
          <cell r="A223" t="str">
            <v>700004591</v>
          </cell>
          <cell r="B223" t="str">
            <v>GROUPEMENT HOSPITALIER DE LA HAUTE SAONE</v>
          </cell>
          <cell r="C223" t="str">
            <v>Bourgogne Franche-Comté</v>
          </cell>
          <cell r="D223">
            <v>130167.07999999996</v>
          </cell>
          <cell r="E223"/>
          <cell r="F223"/>
          <cell r="G223"/>
          <cell r="H223">
            <v>130167.07999999996</v>
          </cell>
          <cell r="I223">
            <v>130167.07999999996</v>
          </cell>
          <cell r="J223">
            <v>106243.23528079383</v>
          </cell>
          <cell r="K223">
            <v>23923.844719206129</v>
          </cell>
          <cell r="L223">
            <v>0.18379335788439086</v>
          </cell>
          <cell r="M223"/>
          <cell r="N223">
            <v>23923.844719206129</v>
          </cell>
        </row>
        <row r="224">
          <cell r="A224" t="str">
            <v>710780263</v>
          </cell>
          <cell r="B224" t="str">
            <v>CH LES CHANAUX MACON</v>
          </cell>
          <cell r="C224" t="str">
            <v>Bourgogne Franche-Comté</v>
          </cell>
          <cell r="D224">
            <v>88107.194999999949</v>
          </cell>
          <cell r="E224"/>
          <cell r="F224">
            <v>3073.21</v>
          </cell>
          <cell r="G224"/>
          <cell r="H224">
            <v>91180.404999999955</v>
          </cell>
          <cell r="I224">
            <v>91180.404999999955</v>
          </cell>
          <cell r="J224">
            <v>74422.052191791256</v>
          </cell>
          <cell r="K224">
            <v>16758.3528082087</v>
          </cell>
          <cell r="L224">
            <v>0.18379335788439091</v>
          </cell>
          <cell r="M224"/>
          <cell r="N224">
            <v>16758.3528082087</v>
          </cell>
        </row>
        <row r="225">
          <cell r="A225" t="str">
            <v>710780644</v>
          </cell>
          <cell r="B225" t="str">
            <v>CH DE PARAY</v>
          </cell>
          <cell r="C225" t="str">
            <v>Bourgogne Franche-Comté</v>
          </cell>
          <cell r="D225">
            <v>0</v>
          </cell>
          <cell r="E225"/>
          <cell r="F225"/>
          <cell r="G225"/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 t="e">
            <v>#DIV/0!</v>
          </cell>
          <cell r="M225"/>
          <cell r="N225">
            <v>0</v>
          </cell>
        </row>
        <row r="226">
          <cell r="A226" t="str">
            <v>710780958</v>
          </cell>
          <cell r="B226" t="str">
            <v>CH WILLIAM MOREY</v>
          </cell>
          <cell r="C226" t="str">
            <v>Bourgogne Franche-Comté</v>
          </cell>
          <cell r="D226">
            <v>151613.63300000003</v>
          </cell>
          <cell r="E226"/>
          <cell r="F226"/>
          <cell r="G226"/>
          <cell r="H226">
            <v>151613.63300000003</v>
          </cell>
          <cell r="I226">
            <v>151613.63300000003</v>
          </cell>
          <cell r="J226">
            <v>123748.05428987833</v>
          </cell>
          <cell r="K226">
            <v>27865.578710121699</v>
          </cell>
          <cell r="L226">
            <v>0.18379335788439086</v>
          </cell>
          <cell r="M226"/>
          <cell r="N226">
            <v>27865.578710121699</v>
          </cell>
        </row>
        <row r="227">
          <cell r="A227" t="str">
            <v>710976705</v>
          </cell>
          <cell r="B227" t="str">
            <v>CH JEAN BOUVERI - GALUZOT</v>
          </cell>
          <cell r="C227" t="str">
            <v>Bourgogne Franche-Comté</v>
          </cell>
          <cell r="D227">
            <v>0</v>
          </cell>
          <cell r="E227"/>
          <cell r="F227"/>
          <cell r="G227"/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e">
            <v>#DIV/0!</v>
          </cell>
          <cell r="M227">
            <v>3901.4134999999951</v>
          </cell>
          <cell r="N227">
            <v>3901.4134999999951</v>
          </cell>
        </row>
        <row r="228">
          <cell r="A228" t="str">
            <v>720000025</v>
          </cell>
          <cell r="B228" t="str">
            <v>CH LE MANS</v>
          </cell>
          <cell r="C228" t="str">
            <v>Pays de la Loire</v>
          </cell>
          <cell r="D228">
            <v>365154.35000000033</v>
          </cell>
          <cell r="E228"/>
          <cell r="F228"/>
          <cell r="G228"/>
          <cell r="H228">
            <v>365154.35000000033</v>
          </cell>
          <cell r="I228">
            <v>365154.35000000033</v>
          </cell>
          <cell r="J228">
            <v>298041.40586740815</v>
          </cell>
          <cell r="K228">
            <v>67112.94413259218</v>
          </cell>
          <cell r="L228">
            <v>0.18379335788439086</v>
          </cell>
          <cell r="M228"/>
          <cell r="N228">
            <v>67112.94413259218</v>
          </cell>
        </row>
        <row r="229">
          <cell r="A229" t="str">
            <v>730000015</v>
          </cell>
          <cell r="B229" t="str">
            <v>CH METROPOLE SAVOIE</v>
          </cell>
          <cell r="C229" t="str">
            <v>Auvergne Rhône-Alpes</v>
          </cell>
          <cell r="D229">
            <v>264761.97799999989</v>
          </cell>
          <cell r="E229"/>
          <cell r="F229">
            <v>20.420000000000073</v>
          </cell>
          <cell r="G229"/>
          <cell r="H229">
            <v>264782.39799999987</v>
          </cell>
          <cell r="I229">
            <v>264782.39799999987</v>
          </cell>
          <cell r="J229">
            <v>216117.15196289867</v>
          </cell>
          <cell r="K229">
            <v>48665.246037101198</v>
          </cell>
          <cell r="L229">
            <v>0.18379335788439088</v>
          </cell>
          <cell r="M229"/>
          <cell r="N229">
            <v>48665.246037101198</v>
          </cell>
        </row>
        <row r="230">
          <cell r="A230" t="str">
            <v>740780192</v>
          </cell>
          <cell r="B230" t="str">
            <v>CENTRE MÉDICAL DE PRAZ COUTANT</v>
          </cell>
          <cell r="C230" t="str">
            <v>Auvergne Rhône-Alpes</v>
          </cell>
          <cell r="D230">
            <v>86283.75</v>
          </cell>
          <cell r="E230"/>
          <cell r="F230"/>
          <cell r="G230"/>
          <cell r="H230">
            <v>86283.75</v>
          </cell>
          <cell r="I230">
            <v>86283.75</v>
          </cell>
          <cell r="J230">
            <v>70425.36985664269</v>
          </cell>
          <cell r="K230">
            <v>15858.38014335731</v>
          </cell>
          <cell r="L230">
            <v>0.18379335788439086</v>
          </cell>
          <cell r="M230"/>
          <cell r="N230">
            <v>15858.38014335731</v>
          </cell>
        </row>
        <row r="231">
          <cell r="A231" t="str">
            <v>740781133</v>
          </cell>
          <cell r="B231" t="str">
            <v>CH ANNECY-GENEVOIS</v>
          </cell>
          <cell r="C231" t="str">
            <v>Auvergne Rhône-Alpes</v>
          </cell>
          <cell r="D231">
            <v>624916.8870000001</v>
          </cell>
          <cell r="E231"/>
          <cell r="F231">
            <v>5067.3000000000011</v>
          </cell>
          <cell r="G231"/>
          <cell r="H231">
            <v>629984.18700000015</v>
          </cell>
          <cell r="I231">
            <v>629984.18700000015</v>
          </cell>
          <cell r="J231">
            <v>514197.27785720216</v>
          </cell>
          <cell r="K231">
            <v>115786.90914279799</v>
          </cell>
          <cell r="L231">
            <v>0.18379335788439077</v>
          </cell>
          <cell r="M231"/>
          <cell r="N231">
            <v>115786.90914279799</v>
          </cell>
        </row>
        <row r="232">
          <cell r="A232" t="str">
            <v>740790258</v>
          </cell>
          <cell r="B232" t="str">
            <v>CH ALPES-LEMAN</v>
          </cell>
          <cell r="C232" t="str">
            <v>Auvergne Rhône-Alpes</v>
          </cell>
          <cell r="D232">
            <v>310647.21000000031</v>
          </cell>
          <cell r="E232"/>
          <cell r="F232"/>
          <cell r="G232"/>
          <cell r="H232">
            <v>310647.21000000031</v>
          </cell>
          <cell r="I232">
            <v>310647.21000000031</v>
          </cell>
          <cell r="J232">
            <v>253552.31615668276</v>
          </cell>
          <cell r="K232">
            <v>57094.89384331755</v>
          </cell>
          <cell r="L232">
            <v>0.18379335788439077</v>
          </cell>
          <cell r="M232"/>
          <cell r="N232">
            <v>57094.89384331755</v>
          </cell>
        </row>
        <row r="233">
          <cell r="A233" t="str">
            <v>740790381</v>
          </cell>
          <cell r="B233" t="str">
            <v>CHIC DU LEMAN</v>
          </cell>
          <cell r="C233" t="str">
            <v>Auvergne Rhône-Alpes</v>
          </cell>
          <cell r="D233">
            <v>6909.2039999999979</v>
          </cell>
          <cell r="E233"/>
          <cell r="F233"/>
          <cell r="G233"/>
          <cell r="H233">
            <v>6909.2039999999979</v>
          </cell>
          <cell r="I233">
            <v>6909.2039999999979</v>
          </cell>
          <cell r="J233">
            <v>5639.338196531734</v>
          </cell>
          <cell r="K233">
            <v>1269.8658034682639</v>
          </cell>
          <cell r="L233">
            <v>0.18379335788439077</v>
          </cell>
          <cell r="M233"/>
          <cell r="N233">
            <v>1269.8658034682639</v>
          </cell>
        </row>
        <row r="234">
          <cell r="A234" t="str">
            <v>750000523</v>
          </cell>
          <cell r="B234" t="str">
            <v>GROUPEMENT HOSPITALIER PARIS SAINT-JOSEPH</v>
          </cell>
          <cell r="C234" t="str">
            <v>Ile de France</v>
          </cell>
          <cell r="D234">
            <v>319585.10000000009</v>
          </cell>
          <cell r="E234"/>
          <cell r="F234"/>
          <cell r="G234"/>
          <cell r="H234">
            <v>319585.10000000009</v>
          </cell>
          <cell r="I234">
            <v>319585.10000000009</v>
          </cell>
          <cell r="J234">
            <v>260847.48134118126</v>
          </cell>
          <cell r="K234">
            <v>58737.618658818828</v>
          </cell>
          <cell r="L234">
            <v>0.18379335788439077</v>
          </cell>
          <cell r="M234"/>
          <cell r="N234">
            <v>58737.618658818828</v>
          </cell>
        </row>
        <row r="235">
          <cell r="A235" t="str">
            <v>750006728</v>
          </cell>
          <cell r="B235" t="str">
            <v>GROUPEMENT HOSPITALIER DIACONESSES-CROIX SAINT-SIMON</v>
          </cell>
          <cell r="C235" t="str">
            <v>Ile de France</v>
          </cell>
          <cell r="D235">
            <v>73.760000000000218</v>
          </cell>
          <cell r="E235"/>
          <cell r="F235"/>
          <cell r="G235"/>
          <cell r="H235">
            <v>73.760000000000218</v>
          </cell>
          <cell r="I235">
            <v>73.760000000000218</v>
          </cell>
          <cell r="J235">
            <v>60.203401922447512</v>
          </cell>
          <cell r="K235">
            <v>13.556598077552707</v>
          </cell>
          <cell r="L235">
            <v>0.1837933578843908</v>
          </cell>
          <cell r="M235"/>
          <cell r="N235">
            <v>13.556598077552707</v>
          </cell>
        </row>
        <row r="236">
          <cell r="A236" t="str">
            <v>750150104</v>
          </cell>
          <cell r="B236" t="str">
            <v>INSTITUT MUTUALISTE MONTSOURIS</v>
          </cell>
          <cell r="C236" t="str">
            <v>Ile de France</v>
          </cell>
          <cell r="D236">
            <v>293766.7</v>
          </cell>
          <cell r="E236"/>
          <cell r="F236"/>
          <cell r="G236"/>
          <cell r="H236">
            <v>293766.7</v>
          </cell>
          <cell r="I236">
            <v>293766.7</v>
          </cell>
          <cell r="J236">
            <v>239774.33177238354</v>
          </cell>
          <cell r="K236">
            <v>53992.368227616476</v>
          </cell>
          <cell r="L236">
            <v>0.18379335788439083</v>
          </cell>
          <cell r="M236"/>
          <cell r="N236">
            <v>53992.368227616476</v>
          </cell>
        </row>
        <row r="237">
          <cell r="A237" t="str">
            <v>750160012</v>
          </cell>
          <cell r="B237" t="str">
            <v>CLCC INSTITUT CURIE</v>
          </cell>
          <cell r="C237" t="str">
            <v>Ile de France</v>
          </cell>
          <cell r="D237">
            <v>512836.65900000022</v>
          </cell>
          <cell r="E237"/>
          <cell r="F237"/>
          <cell r="G237"/>
          <cell r="H237">
            <v>512836.65900000022</v>
          </cell>
          <cell r="I237">
            <v>512836.65900000022</v>
          </cell>
          <cell r="J237">
            <v>418580.68739617785</v>
          </cell>
          <cell r="K237">
            <v>94255.971603822371</v>
          </cell>
          <cell r="L237">
            <v>0.18379335788439088</v>
          </cell>
          <cell r="M237"/>
          <cell r="N237">
            <v>94255.971603822371</v>
          </cell>
        </row>
        <row r="238">
          <cell r="A238" t="str">
            <v>750712184</v>
          </cell>
          <cell r="B238" t="str">
            <v>AP-HP</v>
          </cell>
          <cell r="C238" t="str">
            <v>Ile de France</v>
          </cell>
          <cell r="D238">
            <v>21359792.453999989</v>
          </cell>
          <cell r="E238"/>
          <cell r="F238">
            <v>891.98699999999917</v>
          </cell>
          <cell r="G238"/>
          <cell r="H238">
            <v>21360684.440999988</v>
          </cell>
          <cell r="I238">
            <v>21360684.440999988</v>
          </cell>
          <cell r="J238">
            <v>17434732.520879738</v>
          </cell>
          <cell r="K238">
            <v>3925951.9201202504</v>
          </cell>
          <cell r="L238">
            <v>0.18379335788439086</v>
          </cell>
          <cell r="M238"/>
          <cell r="N238">
            <v>3925951.9201202504</v>
          </cell>
        </row>
        <row r="239">
          <cell r="A239" t="str">
            <v>760024042</v>
          </cell>
          <cell r="B239" t="str">
            <v>CHIC ELBEUF LOUVIERS</v>
          </cell>
          <cell r="C239" t="str">
            <v>Normandie</v>
          </cell>
          <cell r="D239">
            <v>61435.540000000037</v>
          </cell>
          <cell r="E239"/>
          <cell r="F239"/>
          <cell r="G239"/>
          <cell r="H239">
            <v>61435.540000000037</v>
          </cell>
          <cell r="I239">
            <v>61435.540000000037</v>
          </cell>
          <cell r="J239">
            <v>50144.095809959224</v>
          </cell>
          <cell r="K239">
            <v>11291.444190040813</v>
          </cell>
          <cell r="L239">
            <v>0.1837933578843908</v>
          </cell>
          <cell r="M239"/>
          <cell r="N239">
            <v>11291.444190040813</v>
          </cell>
        </row>
        <row r="240">
          <cell r="A240" t="str">
            <v>760780023</v>
          </cell>
          <cell r="B240" t="str">
            <v>CH DE DIEPPE</v>
          </cell>
          <cell r="C240" t="str">
            <v>Normandie</v>
          </cell>
          <cell r="D240">
            <v>45415.418999999994</v>
          </cell>
          <cell r="E240"/>
          <cell r="F240"/>
          <cell r="G240"/>
          <cell r="H240">
            <v>45415.418999999994</v>
          </cell>
          <cell r="I240">
            <v>45415.418999999994</v>
          </cell>
          <cell r="J240">
            <v>37068.366642263434</v>
          </cell>
          <cell r="K240">
            <v>8347.0523577365602</v>
          </cell>
          <cell r="L240">
            <v>0.1837933578843908</v>
          </cell>
          <cell r="M240"/>
          <cell r="N240">
            <v>8347.0523577365602</v>
          </cell>
        </row>
        <row r="241">
          <cell r="A241" t="str">
            <v>760780239</v>
          </cell>
          <cell r="B241" t="str">
            <v>CHU ROUEN</v>
          </cell>
          <cell r="C241" t="str">
            <v>Normandie</v>
          </cell>
          <cell r="D241">
            <v>1719135.0689999992</v>
          </cell>
          <cell r="E241"/>
          <cell r="F241"/>
          <cell r="G241"/>
          <cell r="H241">
            <v>1719135.0689999992</v>
          </cell>
          <cell r="I241">
            <v>1719135.0689999992</v>
          </cell>
          <cell r="J241">
            <v>1403169.4620116754</v>
          </cell>
          <cell r="K241">
            <v>315965.60698832385</v>
          </cell>
          <cell r="L241">
            <v>0.18379335788439088</v>
          </cell>
          <cell r="M241"/>
          <cell r="N241">
            <v>315965.60698832385</v>
          </cell>
        </row>
        <row r="242">
          <cell r="A242" t="str">
            <v>760000166</v>
          </cell>
          <cell r="B242" t="str">
            <v>CRLCC HENRI BECQUEREL</v>
          </cell>
          <cell r="C242" t="str">
            <v>Normandie</v>
          </cell>
          <cell r="D242">
            <v>620224.66000000015</v>
          </cell>
          <cell r="E242"/>
          <cell r="F242"/>
          <cell r="G242"/>
          <cell r="H242">
            <v>620224.66000000015</v>
          </cell>
          <cell r="I242">
            <v>620224.66000000015</v>
          </cell>
          <cell r="J242">
            <v>506231.48709589551</v>
          </cell>
          <cell r="K242">
            <v>113993.17290410463</v>
          </cell>
          <cell r="L242">
            <v>0.1837933578843908</v>
          </cell>
          <cell r="M242"/>
          <cell r="N242">
            <v>113993.17290410463</v>
          </cell>
        </row>
        <row r="243">
          <cell r="A243" t="str">
            <v>760780726</v>
          </cell>
          <cell r="B243" t="str">
            <v>CH DU HAVRE</v>
          </cell>
          <cell r="C243" t="str">
            <v>Normandie</v>
          </cell>
          <cell r="D243">
            <v>171331.25</v>
          </cell>
          <cell r="E243"/>
          <cell r="F243"/>
          <cell r="G243"/>
          <cell r="H243">
            <v>171331.25</v>
          </cell>
          <cell r="I243">
            <v>171331.25</v>
          </cell>
          <cell r="J243">
            <v>139841.70425196996</v>
          </cell>
          <cell r="K243">
            <v>31489.545748030039</v>
          </cell>
          <cell r="L243">
            <v>0.18379335788439086</v>
          </cell>
          <cell r="M243"/>
          <cell r="N243">
            <v>31489.545748030039</v>
          </cell>
        </row>
        <row r="244">
          <cell r="A244" t="str">
            <v>760780734</v>
          </cell>
          <cell r="B244" t="str">
            <v>CHIC DU PAYS DES HAUTES FALAISES</v>
          </cell>
          <cell r="C244" t="str">
            <v>Normandie</v>
          </cell>
          <cell r="D244">
            <v>70110</v>
          </cell>
          <cell r="E244"/>
          <cell r="F244"/>
          <cell r="G244"/>
          <cell r="H244">
            <v>70110</v>
          </cell>
          <cell r="I244">
            <v>70110</v>
          </cell>
          <cell r="J244">
            <v>57224.247678725354</v>
          </cell>
          <cell r="K244">
            <v>12885.752321274646</v>
          </cell>
          <cell r="L244">
            <v>0.18379335788439088</v>
          </cell>
          <cell r="M244"/>
          <cell r="N244">
            <v>12885.752321274646</v>
          </cell>
        </row>
        <row r="245">
          <cell r="A245" t="str">
            <v>770110013</v>
          </cell>
          <cell r="B245" t="str">
            <v>CH DE COULOMMIERS</v>
          </cell>
          <cell r="C245" t="str">
            <v>Ile de France</v>
          </cell>
          <cell r="D245">
            <v>72729.598999999987</v>
          </cell>
          <cell r="E245"/>
          <cell r="F245"/>
          <cell r="G245"/>
          <cell r="H245">
            <v>72729.598999999987</v>
          </cell>
          <cell r="I245">
            <v>72729.598999999987</v>
          </cell>
          <cell r="J245">
            <v>59362.381782204757</v>
          </cell>
          <cell r="K245">
            <v>13367.217217795231</v>
          </cell>
          <cell r="L245">
            <v>0.18379335788439083</v>
          </cell>
          <cell r="M245"/>
          <cell r="N245">
            <v>13367.217217795231</v>
          </cell>
        </row>
        <row r="246">
          <cell r="A246" t="str">
            <v>770110021</v>
          </cell>
          <cell r="B246" t="str">
            <v>CH DE FONTAINEBLEAU</v>
          </cell>
          <cell r="C246" t="str">
            <v>Ile de France</v>
          </cell>
          <cell r="D246">
            <v>44520.829999999958</v>
          </cell>
          <cell r="E246"/>
          <cell r="F246"/>
          <cell r="G246"/>
          <cell r="H246">
            <v>44520.829999999958</v>
          </cell>
          <cell r="I246">
            <v>44520.829999999958</v>
          </cell>
          <cell r="J246">
            <v>36338.197158499846</v>
          </cell>
          <cell r="K246">
            <v>8182.6328415001117</v>
          </cell>
          <cell r="L246">
            <v>0.18379335788439072</v>
          </cell>
          <cell r="M246"/>
          <cell r="N246">
            <v>8182.6328415001117</v>
          </cell>
        </row>
        <row r="247">
          <cell r="A247" t="str">
            <v>770110054</v>
          </cell>
          <cell r="B247" t="str">
            <v>GRPE HOSPITALIER DU SUD ILE DE FRANCE</v>
          </cell>
          <cell r="C247" t="str">
            <v>Ile de France</v>
          </cell>
          <cell r="D247">
            <v>103038.106</v>
          </cell>
          <cell r="E247"/>
          <cell r="F247"/>
          <cell r="G247"/>
          <cell r="H247">
            <v>103038.106</v>
          </cell>
          <cell r="I247">
            <v>103038.106</v>
          </cell>
          <cell r="J247">
            <v>84100.386508212192</v>
          </cell>
          <cell r="K247">
            <v>18937.719491787808</v>
          </cell>
          <cell r="L247">
            <v>0.18379335788439091</v>
          </cell>
          <cell r="M247"/>
          <cell r="N247">
            <v>18937.719491787808</v>
          </cell>
        </row>
        <row r="248">
          <cell r="A248" t="str">
            <v>770110062</v>
          </cell>
          <cell r="B248" t="str">
            <v>CH DE MONTEREAU</v>
          </cell>
          <cell r="C248" t="str">
            <v>Ile de France</v>
          </cell>
          <cell r="D248">
            <v>32425.066000000021</v>
          </cell>
          <cell r="E248"/>
          <cell r="F248"/>
          <cell r="G248"/>
          <cell r="H248">
            <v>32425.066000000021</v>
          </cell>
          <cell r="I248">
            <v>32425.066000000021</v>
          </cell>
          <cell r="J248">
            <v>26465.554240237027</v>
          </cell>
          <cell r="K248">
            <v>5959.5117597629942</v>
          </cell>
          <cell r="L248">
            <v>0.18379335788439075</v>
          </cell>
          <cell r="M248"/>
          <cell r="N248">
            <v>5959.5117597629942</v>
          </cell>
        </row>
        <row r="249">
          <cell r="A249" t="str">
            <v>770110070</v>
          </cell>
          <cell r="B249" t="str">
            <v>CH LEON BINET PROVINS</v>
          </cell>
          <cell r="C249" t="str">
            <v>Ile de France</v>
          </cell>
          <cell r="D249">
            <v>4073.789999999979</v>
          </cell>
          <cell r="E249"/>
          <cell r="F249"/>
          <cell r="G249"/>
          <cell r="H249">
            <v>4073.789999999979</v>
          </cell>
          <cell r="I249">
            <v>4073.789999999979</v>
          </cell>
          <cell r="J249">
            <v>3325.0544565841305</v>
          </cell>
          <cell r="K249">
            <v>748.7355434158485</v>
          </cell>
          <cell r="L249">
            <v>0.1837933578843908</v>
          </cell>
          <cell r="M249"/>
          <cell r="N249">
            <v>748.7355434158485</v>
          </cell>
        </row>
        <row r="250">
          <cell r="A250" t="str">
            <v>770020477</v>
          </cell>
          <cell r="B250" t="str">
            <v>HÔPITAL FORCILLES - FONDATION COGNACQ JAY</v>
          </cell>
          <cell r="C250" t="str">
            <v>Ile de France</v>
          </cell>
          <cell r="D250">
            <v>151603.49</v>
          </cell>
          <cell r="E250"/>
          <cell r="F250"/>
          <cell r="G250"/>
          <cell r="H250">
            <v>151603.49</v>
          </cell>
          <cell r="I250">
            <v>151603.49</v>
          </cell>
          <cell r="J250">
            <v>123739.77550590732</v>
          </cell>
          <cell r="K250">
            <v>27863.714494092666</v>
          </cell>
          <cell r="L250">
            <v>0.18379335788439083</v>
          </cell>
          <cell r="M250"/>
          <cell r="N250">
            <v>27863.714494092666</v>
          </cell>
        </row>
        <row r="251">
          <cell r="A251" t="str">
            <v>770170017</v>
          </cell>
          <cell r="B251" t="str">
            <v>CH MARNE LA VALLEE</v>
          </cell>
          <cell r="C251" t="str">
            <v>Ile de France</v>
          </cell>
          <cell r="D251">
            <v>131067.45000000007</v>
          </cell>
          <cell r="E251"/>
          <cell r="F251"/>
          <cell r="G251"/>
          <cell r="H251">
            <v>131067.45000000007</v>
          </cell>
          <cell r="I251">
            <v>131067.45000000007</v>
          </cell>
          <cell r="J251">
            <v>106978.12325515554</v>
          </cell>
          <cell r="K251">
            <v>24089.326744844526</v>
          </cell>
          <cell r="L251">
            <v>0.18379335788439091</v>
          </cell>
          <cell r="M251"/>
          <cell r="N251">
            <v>24089.326744844526</v>
          </cell>
        </row>
        <row r="252">
          <cell r="A252" t="str">
            <v>770700185</v>
          </cell>
          <cell r="B252" t="str">
            <v>CH DE MEAUX</v>
          </cell>
          <cell r="C252" t="str">
            <v>Ile de France</v>
          </cell>
          <cell r="D252">
            <v>87213.22</v>
          </cell>
          <cell r="E252"/>
          <cell r="F252"/>
          <cell r="G252"/>
          <cell r="H252">
            <v>87213.22</v>
          </cell>
          <cell r="I252">
            <v>87213.22</v>
          </cell>
          <cell r="J252">
            <v>71184.009444289884</v>
          </cell>
          <cell r="K252">
            <v>16029.210555710117</v>
          </cell>
          <cell r="L252">
            <v>0.18379335788439088</v>
          </cell>
          <cell r="M252"/>
          <cell r="N252">
            <v>16029.210555710117</v>
          </cell>
        </row>
        <row r="253">
          <cell r="A253" t="str">
            <v>780001236</v>
          </cell>
          <cell r="B253" t="str">
            <v>CHIC DE POISSY ST-GERMAIN</v>
          </cell>
          <cell r="C253" t="str">
            <v>Ile de France</v>
          </cell>
          <cell r="D253">
            <v>297556.44099999999</v>
          </cell>
          <cell r="E253"/>
          <cell r="F253"/>
          <cell r="G253"/>
          <cell r="H253">
            <v>297556.44099999999</v>
          </cell>
          <cell r="I253">
            <v>297556.44099999999</v>
          </cell>
          <cell r="J253">
            <v>242867.54354848139</v>
          </cell>
          <cell r="K253">
            <v>54688.897451518598</v>
          </cell>
          <cell r="L253">
            <v>0.18379335788439075</v>
          </cell>
          <cell r="M253"/>
          <cell r="N253">
            <v>54688.897451518598</v>
          </cell>
        </row>
        <row r="254">
          <cell r="A254" t="str">
            <v>780110011</v>
          </cell>
          <cell r="B254" t="str">
            <v>CH FRANCOIS QUESNAY MANTES LA JOLIE</v>
          </cell>
          <cell r="C254" t="str">
            <v>Ile de France</v>
          </cell>
          <cell r="D254">
            <v>428983.43999999994</v>
          </cell>
          <cell r="E254"/>
          <cell r="F254"/>
          <cell r="G254"/>
          <cell r="H254">
            <v>428983.43999999994</v>
          </cell>
          <cell r="I254">
            <v>428983.43999999994</v>
          </cell>
          <cell r="J254">
            <v>350139.13308560284</v>
          </cell>
          <cell r="K254">
            <v>78844.306914397108</v>
          </cell>
          <cell r="L254">
            <v>0.18379335788439088</v>
          </cell>
          <cell r="M254"/>
          <cell r="N254">
            <v>78844.306914397108</v>
          </cell>
        </row>
        <row r="255">
          <cell r="A255" t="str">
            <v>780110052</v>
          </cell>
          <cell r="B255" t="str">
            <v>CH DE RAMBOUILLET</v>
          </cell>
          <cell r="C255" t="str">
            <v>Ile de France</v>
          </cell>
          <cell r="D255">
            <v>3630.8000000000175</v>
          </cell>
          <cell r="E255"/>
          <cell r="F255"/>
          <cell r="G255"/>
          <cell r="H255">
            <v>3630.8000000000175</v>
          </cell>
          <cell r="I255">
            <v>3630.8000000000175</v>
          </cell>
          <cell r="J255">
            <v>2963.4830761933681</v>
          </cell>
          <cell r="K255">
            <v>667.31692380664936</v>
          </cell>
          <cell r="L255">
            <v>0.1837933578843908</v>
          </cell>
          <cell r="M255"/>
          <cell r="N255">
            <v>667.31692380664936</v>
          </cell>
        </row>
        <row r="256">
          <cell r="A256" t="str">
            <v>780110078</v>
          </cell>
          <cell r="B256" t="str">
            <v>CH DE VERSAILLES</v>
          </cell>
          <cell r="C256" t="str">
            <v>Ile de France</v>
          </cell>
          <cell r="D256">
            <v>282733.44700000004</v>
          </cell>
          <cell r="E256"/>
          <cell r="F256"/>
          <cell r="G256"/>
          <cell r="H256">
            <v>282733.44700000004</v>
          </cell>
          <cell r="I256">
            <v>282733.44700000004</v>
          </cell>
          <cell r="J256">
            <v>230768.91738964157</v>
          </cell>
          <cell r="K256">
            <v>51964.52961035847</v>
          </cell>
          <cell r="L256">
            <v>0.18379335788439088</v>
          </cell>
          <cell r="M256"/>
          <cell r="N256">
            <v>51964.52961035847</v>
          </cell>
        </row>
        <row r="257">
          <cell r="A257" t="str">
            <v>780150066</v>
          </cell>
          <cell r="B257" t="str">
            <v>CLINIQUE MEDICALE PORTE VERTE</v>
          </cell>
          <cell r="C257" t="str">
            <v>Ile de France</v>
          </cell>
          <cell r="D257">
            <v>2473.3720000000012</v>
          </cell>
          <cell r="E257"/>
          <cell r="F257"/>
          <cell r="G257"/>
          <cell r="H257">
            <v>2473.3720000000012</v>
          </cell>
          <cell r="I257">
            <v>2473.3720000000012</v>
          </cell>
          <cell r="J257">
            <v>2018.7826548227697</v>
          </cell>
          <cell r="K257">
            <v>454.58934517723151</v>
          </cell>
          <cell r="L257">
            <v>0.18379335788439075</v>
          </cell>
          <cell r="M257"/>
          <cell r="N257">
            <v>454.58934517723151</v>
          </cell>
        </row>
        <row r="258">
          <cell r="A258" t="str">
            <v>790000012</v>
          </cell>
          <cell r="B258" t="str">
            <v>CH DE NIORT</v>
          </cell>
          <cell r="C258" t="str">
            <v>Nouvelle - Aquitaine</v>
          </cell>
          <cell r="D258">
            <v>85019.859999999986</v>
          </cell>
          <cell r="E258"/>
          <cell r="F258"/>
          <cell r="G258"/>
          <cell r="H258">
            <v>85019.859999999986</v>
          </cell>
          <cell r="I258">
            <v>85019.859999999986</v>
          </cell>
          <cell r="J258">
            <v>69393.774443739181</v>
          </cell>
          <cell r="K258">
            <v>15626.085556260805</v>
          </cell>
          <cell r="L258">
            <v>0.18379335788439086</v>
          </cell>
          <cell r="M258"/>
          <cell r="N258">
            <v>15626.085556260805</v>
          </cell>
        </row>
        <row r="259">
          <cell r="A259" t="str">
            <v>790006654</v>
          </cell>
          <cell r="B259" t="str">
            <v>CH NORD DEUX-SEVRES</v>
          </cell>
          <cell r="C259" t="str">
            <v>Nouvelle - Aquitaine</v>
          </cell>
          <cell r="D259">
            <v>0</v>
          </cell>
          <cell r="E259"/>
          <cell r="F259"/>
          <cell r="G259"/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 t="e">
            <v>#DIV/0!</v>
          </cell>
          <cell r="M259"/>
          <cell r="N259">
            <v>0</v>
          </cell>
        </row>
        <row r="260">
          <cell r="A260" t="str">
            <v>800000028</v>
          </cell>
          <cell r="B260" t="str">
            <v>CH D'ABBEVILLE</v>
          </cell>
          <cell r="C260" t="str">
            <v>Hauts de France</v>
          </cell>
          <cell r="D260">
            <v>121877.22499999998</v>
          </cell>
          <cell r="E260"/>
          <cell r="F260"/>
          <cell r="G260"/>
          <cell r="H260">
            <v>121877.22499999998</v>
          </cell>
          <cell r="I260">
            <v>121877.22499999998</v>
          </cell>
          <cell r="J260">
            <v>99477.000567618554</v>
          </cell>
          <cell r="K260">
            <v>22400.224432381423</v>
          </cell>
          <cell r="L260">
            <v>0.18379335788439086</v>
          </cell>
          <cell r="M260"/>
          <cell r="N260">
            <v>22400.224432381423</v>
          </cell>
        </row>
        <row r="261">
          <cell r="A261" t="str">
            <v>800000036</v>
          </cell>
          <cell r="B261" t="str">
            <v>CH D'ALBERT</v>
          </cell>
          <cell r="C261" t="str">
            <v>Hauts de France</v>
          </cell>
          <cell r="D261">
            <v>0</v>
          </cell>
          <cell r="E261"/>
          <cell r="F261"/>
          <cell r="G261"/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 t="e">
            <v>#DIV/0!</v>
          </cell>
          <cell r="M261"/>
          <cell r="N261">
            <v>0</v>
          </cell>
        </row>
        <row r="262">
          <cell r="A262" t="str">
            <v>800000044</v>
          </cell>
          <cell r="B262" t="str">
            <v>CHU D'AMIENS</v>
          </cell>
          <cell r="C262" t="str">
            <v>Hauts de France</v>
          </cell>
          <cell r="D262">
            <v>1165279.9380000005</v>
          </cell>
          <cell r="E262"/>
          <cell r="F262"/>
          <cell r="G262"/>
          <cell r="H262">
            <v>1165279.9380000005</v>
          </cell>
          <cell r="I262">
            <v>1165279.9380000005</v>
          </cell>
          <cell r="J262">
            <v>951109.22531966562</v>
          </cell>
          <cell r="K262">
            <v>214170.71268033492</v>
          </cell>
          <cell r="L262">
            <v>0.18379335788439088</v>
          </cell>
          <cell r="M262"/>
          <cell r="N262">
            <v>214170.71268033492</v>
          </cell>
        </row>
        <row r="263">
          <cell r="A263" t="str">
            <v>810000331</v>
          </cell>
          <cell r="B263" t="str">
            <v>CH ALBI</v>
          </cell>
          <cell r="C263" t="str">
            <v>Occitanie</v>
          </cell>
          <cell r="D263">
            <v>40647.030999999974</v>
          </cell>
          <cell r="E263"/>
          <cell r="F263">
            <v>5513.4</v>
          </cell>
          <cell r="G263"/>
          <cell r="H263">
            <v>46160.430999999975</v>
          </cell>
          <cell r="I263">
            <v>46160.430999999975</v>
          </cell>
          <cell r="J263">
            <v>37676.450385119249</v>
          </cell>
          <cell r="K263">
            <v>8483.9806148807256</v>
          </cell>
          <cell r="L263">
            <v>0.18379335788439086</v>
          </cell>
          <cell r="M263"/>
          <cell r="N263">
            <v>8483.9806148807256</v>
          </cell>
        </row>
        <row r="264">
          <cell r="A264" t="str">
            <v>810000380</v>
          </cell>
          <cell r="B264" t="str">
            <v>CHIC CASTRES-MAZAMET</v>
          </cell>
          <cell r="C264" t="str">
            <v>Occitanie</v>
          </cell>
          <cell r="D264">
            <v>30946.509999999995</v>
          </cell>
          <cell r="E264"/>
          <cell r="F264"/>
          <cell r="G264"/>
          <cell r="H264">
            <v>30946.509999999995</v>
          </cell>
          <cell r="I264">
            <v>30946.509999999995</v>
          </cell>
          <cell r="J264">
            <v>25258.747012297117</v>
          </cell>
          <cell r="K264">
            <v>5687.7629877028776</v>
          </cell>
          <cell r="L264">
            <v>0.1837933578843908</v>
          </cell>
          <cell r="M264"/>
          <cell r="N264">
            <v>5687.7629877028776</v>
          </cell>
        </row>
        <row r="265">
          <cell r="A265" t="str">
            <v>820000016</v>
          </cell>
          <cell r="B265" t="str">
            <v>CH MONTAUBAN</v>
          </cell>
          <cell r="C265" t="str">
            <v>Occitanie</v>
          </cell>
          <cell r="D265">
            <v>66522.299999999988</v>
          </cell>
          <cell r="E265"/>
          <cell r="F265"/>
          <cell r="G265"/>
          <cell r="H265">
            <v>66522.299999999988</v>
          </cell>
          <cell r="I265">
            <v>66522.299999999988</v>
          </cell>
          <cell r="J265">
            <v>54295.94310880718</v>
          </cell>
          <cell r="K265">
            <v>12226.356891192809</v>
          </cell>
          <cell r="L265">
            <v>0.1837933578843908</v>
          </cell>
          <cell r="M265"/>
          <cell r="N265">
            <v>12226.356891192809</v>
          </cell>
        </row>
        <row r="266">
          <cell r="A266" t="str">
            <v>830100525</v>
          </cell>
          <cell r="B266" t="str">
            <v>CH DE DRAGUIGNAN</v>
          </cell>
          <cell r="C266" t="str">
            <v>Provence-Alpes-Côtes d'Azur</v>
          </cell>
          <cell r="D266">
            <v>113601.55999999994</v>
          </cell>
          <cell r="E266"/>
          <cell r="F266"/>
          <cell r="G266"/>
          <cell r="H266">
            <v>113601.55999999994</v>
          </cell>
          <cell r="I266">
            <v>113601.55999999994</v>
          </cell>
          <cell r="J266">
            <v>92722.347826694851</v>
          </cell>
          <cell r="K266">
            <v>20879.212173305088</v>
          </cell>
          <cell r="L266">
            <v>0.18379335788439083</v>
          </cell>
          <cell r="M266"/>
          <cell r="N266">
            <v>20879.212173305088</v>
          </cell>
        </row>
        <row r="267">
          <cell r="A267" t="str">
            <v>830100533</v>
          </cell>
          <cell r="B267" t="str">
            <v>CH DE HYERES</v>
          </cell>
          <cell r="C267" t="str">
            <v>Provence-Alpes-Côtes d'Azur</v>
          </cell>
          <cell r="D267">
            <v>8882.7000000000007</v>
          </cell>
          <cell r="E267"/>
          <cell r="F267"/>
          <cell r="G267"/>
          <cell r="H267">
            <v>8882.7000000000007</v>
          </cell>
          <cell r="I267">
            <v>8882.7000000000007</v>
          </cell>
          <cell r="J267">
            <v>7250.1187399203218</v>
          </cell>
          <cell r="K267">
            <v>1632.5812600796789</v>
          </cell>
          <cell r="L267">
            <v>0.18379335788439088</v>
          </cell>
          <cell r="M267"/>
          <cell r="N267">
            <v>1632.5812600796789</v>
          </cell>
        </row>
        <row r="268">
          <cell r="A268" t="str">
            <v>830100566</v>
          </cell>
          <cell r="B268" t="str">
            <v>CHIC FREJUS</v>
          </cell>
          <cell r="C268" t="str">
            <v>Provence-Alpes-Côtes d'Azur</v>
          </cell>
          <cell r="D268">
            <v>71342.758999999962</v>
          </cell>
          <cell r="E268"/>
          <cell r="F268"/>
          <cell r="G268"/>
          <cell r="H268">
            <v>71342.758999999962</v>
          </cell>
          <cell r="I268">
            <v>71342.758999999962</v>
          </cell>
          <cell r="J268">
            <v>58230.433762653127</v>
          </cell>
          <cell r="K268">
            <v>13112.325237346835</v>
          </cell>
          <cell r="L268">
            <v>0.1837933578843908</v>
          </cell>
          <cell r="M268"/>
          <cell r="N268">
            <v>13112.325237346835</v>
          </cell>
        </row>
        <row r="269">
          <cell r="A269" t="str">
            <v>830100574</v>
          </cell>
          <cell r="B269" t="str">
            <v>HÔPITAL D'INSTRUCTION DES ARMÉES SAINTE-ANNE</v>
          </cell>
          <cell r="C269" t="str">
            <v>SSA</v>
          </cell>
          <cell r="D269">
            <v>3915.7900000000004</v>
          </cell>
          <cell r="E269"/>
          <cell r="F269"/>
          <cell r="G269"/>
          <cell r="H269">
            <v>3915.7900000000004</v>
          </cell>
          <cell r="I269">
            <v>3915.7900000000004</v>
          </cell>
          <cell r="J269">
            <v>3196.093807129882</v>
          </cell>
          <cell r="K269">
            <v>719.69619287011847</v>
          </cell>
          <cell r="L269">
            <v>0.18379335788439075</v>
          </cell>
          <cell r="M269"/>
          <cell r="N269">
            <v>719.69619287011847</v>
          </cell>
        </row>
        <row r="270">
          <cell r="A270" t="str">
            <v>830100590</v>
          </cell>
          <cell r="B270" t="str">
            <v>CH DE ST-TROPEZ</v>
          </cell>
          <cell r="C270" t="str">
            <v>Provence-Alpes-Côtes d'Azur</v>
          </cell>
          <cell r="D270">
            <v>14804.5</v>
          </cell>
          <cell r="E270"/>
          <cell r="F270"/>
          <cell r="G270"/>
          <cell r="H270">
            <v>14804.5</v>
          </cell>
          <cell r="I270">
            <v>14804.5</v>
          </cell>
          <cell r="J270">
            <v>12083.531233200536</v>
          </cell>
          <cell r="K270">
            <v>2720.968766799464</v>
          </cell>
          <cell r="L270">
            <v>0.18379335788439083</v>
          </cell>
          <cell r="M270"/>
          <cell r="N270">
            <v>2720.968766799464</v>
          </cell>
        </row>
        <row r="271">
          <cell r="A271" t="str">
            <v>830100616</v>
          </cell>
          <cell r="B271" t="str">
            <v>CHIC TOULON</v>
          </cell>
          <cell r="C271" t="str">
            <v>Provence-Alpes-Côtes d'Azur</v>
          </cell>
          <cell r="D271">
            <v>501937.45399999991</v>
          </cell>
          <cell r="E271"/>
          <cell r="F271"/>
          <cell r="G271"/>
          <cell r="H271">
            <v>501937.45399999991</v>
          </cell>
          <cell r="I271">
            <v>501937.45399999991</v>
          </cell>
          <cell r="J271">
            <v>409684.683881398</v>
          </cell>
          <cell r="K271">
            <v>92252.770118601911</v>
          </cell>
          <cell r="L271">
            <v>0.18379335788439077</v>
          </cell>
          <cell r="M271"/>
          <cell r="N271">
            <v>92252.770118601911</v>
          </cell>
        </row>
        <row r="272">
          <cell r="A272" t="str">
            <v>840000012</v>
          </cell>
          <cell r="B272" t="str">
            <v>CH DU PAYS D'APT</v>
          </cell>
          <cell r="C272" t="str">
            <v>Provence-Alpes-Côtes d'Azur</v>
          </cell>
          <cell r="D272">
            <v>75371.66</v>
          </cell>
          <cell r="E272"/>
          <cell r="F272"/>
          <cell r="G272"/>
          <cell r="H272">
            <v>75371.66</v>
          </cell>
          <cell r="I272">
            <v>75371.66</v>
          </cell>
          <cell r="J272">
            <v>61518.849519279378</v>
          </cell>
          <cell r="K272">
            <v>13852.810480720625</v>
          </cell>
          <cell r="L272">
            <v>0.18379335788439083</v>
          </cell>
          <cell r="M272"/>
          <cell r="N272">
            <v>13852.810480720625</v>
          </cell>
        </row>
        <row r="273">
          <cell r="A273" t="str">
            <v>840000046</v>
          </cell>
          <cell r="B273" t="str">
            <v>CH DE CARPENTRAS</v>
          </cell>
          <cell r="C273" t="str">
            <v>Provence-Alpes-Côtes d'Azur</v>
          </cell>
          <cell r="D273">
            <v>11829.720000000001</v>
          </cell>
          <cell r="E273"/>
          <cell r="F273"/>
          <cell r="G273"/>
          <cell r="H273">
            <v>11829.720000000001</v>
          </cell>
          <cell r="I273">
            <v>11829.720000000001</v>
          </cell>
          <cell r="J273">
            <v>9655.4960383678663</v>
          </cell>
          <cell r="K273">
            <v>2174.2239616321349</v>
          </cell>
          <cell r="L273">
            <v>0.18379335788439072</v>
          </cell>
          <cell r="M273"/>
          <cell r="N273">
            <v>2174.2239616321349</v>
          </cell>
        </row>
        <row r="274">
          <cell r="A274" t="str">
            <v>840000087</v>
          </cell>
          <cell r="B274" t="str">
            <v>CH LOUIS GIORGI D'ORANGE</v>
          </cell>
          <cell r="C274" t="str">
            <v>Provence-Alpes-Côtes d'Azur</v>
          </cell>
          <cell r="D274">
            <v>14804.5</v>
          </cell>
          <cell r="E274"/>
          <cell r="F274"/>
          <cell r="G274"/>
          <cell r="H274">
            <v>14804.5</v>
          </cell>
          <cell r="I274">
            <v>14804.5</v>
          </cell>
          <cell r="J274">
            <v>12083.531233200536</v>
          </cell>
          <cell r="K274">
            <v>2720.968766799464</v>
          </cell>
          <cell r="L274">
            <v>0.18379335788439083</v>
          </cell>
          <cell r="M274"/>
          <cell r="N274">
            <v>2720.968766799464</v>
          </cell>
        </row>
        <row r="275">
          <cell r="A275" t="str">
            <v>840000350</v>
          </cell>
          <cell r="B275" t="str">
            <v>CLINIQUE SAINTE CATHERINE</v>
          </cell>
          <cell r="C275" t="str">
            <v>Provence-Alpes-Côtes d'Azur</v>
          </cell>
          <cell r="D275">
            <v>371880.13000000012</v>
          </cell>
          <cell r="E275"/>
          <cell r="F275"/>
          <cell r="G275"/>
          <cell r="H275">
            <v>371880.13000000012</v>
          </cell>
          <cell r="I275">
            <v>371880.13000000012</v>
          </cell>
          <cell r="J275">
            <v>303531.03217681631</v>
          </cell>
          <cell r="K275">
            <v>68349.097823183809</v>
          </cell>
          <cell r="L275">
            <v>0.18379335788439083</v>
          </cell>
          <cell r="M275"/>
          <cell r="N275">
            <v>68349.097823183809</v>
          </cell>
        </row>
        <row r="276">
          <cell r="A276" t="str">
            <v>840004659</v>
          </cell>
          <cell r="B276" t="str">
            <v>CHIC CAVAILLON-LAURIS</v>
          </cell>
          <cell r="C276" t="str">
            <v>Provence-Alpes-Côtes d'Azur</v>
          </cell>
          <cell r="D276">
            <v>39574.095999999998</v>
          </cell>
          <cell r="E276"/>
          <cell r="F276"/>
          <cell r="G276"/>
          <cell r="H276">
            <v>39574.095999999998</v>
          </cell>
          <cell r="I276">
            <v>39574.095999999998</v>
          </cell>
          <cell r="J276">
            <v>32300.640010920757</v>
          </cell>
          <cell r="K276">
            <v>7273.4559890792407</v>
          </cell>
          <cell r="L276">
            <v>0.18379335788439086</v>
          </cell>
          <cell r="M276"/>
          <cell r="N276">
            <v>7273.4559890792407</v>
          </cell>
        </row>
        <row r="277">
          <cell r="A277" t="str">
            <v>840006597</v>
          </cell>
          <cell r="B277" t="str">
            <v>CH HENRI DUFFAUT AVIGNON</v>
          </cell>
          <cell r="C277" t="str">
            <v>Provence-Alpes-Côtes d'Azur</v>
          </cell>
          <cell r="D277">
            <v>319361.75899999996</v>
          </cell>
          <cell r="E277"/>
          <cell r="F277"/>
          <cell r="G277"/>
          <cell r="H277">
            <v>319361.75899999996</v>
          </cell>
          <cell r="I277">
            <v>319361.75899999996</v>
          </cell>
          <cell r="J277">
            <v>260665.18893352439</v>
          </cell>
          <cell r="K277">
            <v>58696.570066475571</v>
          </cell>
          <cell r="L277">
            <v>0.18379335788439086</v>
          </cell>
          <cell r="M277"/>
          <cell r="N277">
            <v>58696.570066475571</v>
          </cell>
        </row>
        <row r="278">
          <cell r="A278" t="str">
            <v>850000019</v>
          </cell>
          <cell r="B278" t="str">
            <v>CH LA ROCHE/YON - MONTAIGU - LUCON</v>
          </cell>
          <cell r="C278" t="str">
            <v>Pays de la Loire</v>
          </cell>
          <cell r="D278">
            <v>368915.02000000025</v>
          </cell>
          <cell r="E278"/>
          <cell r="F278"/>
          <cell r="G278"/>
          <cell r="H278">
            <v>368915.02000000025</v>
          </cell>
          <cell r="I278">
            <v>368915.02000000025</v>
          </cell>
          <cell r="J278">
            <v>301110.88970021298</v>
          </cell>
          <cell r="K278">
            <v>67804.13029978727</v>
          </cell>
          <cell r="L278">
            <v>0.18379335788439088</v>
          </cell>
          <cell r="M278"/>
          <cell r="N278">
            <v>67804.13029978727</v>
          </cell>
        </row>
        <row r="279">
          <cell r="A279" t="str">
            <v>850000084</v>
          </cell>
          <cell r="B279" t="str">
            <v>CH LES SABLES D'O.</v>
          </cell>
          <cell r="C279" t="str">
            <v>Pays de la Loire</v>
          </cell>
          <cell r="D279">
            <v>151945.63</v>
          </cell>
          <cell r="E279"/>
          <cell r="F279"/>
          <cell r="G279"/>
          <cell r="H279">
            <v>151945.63</v>
          </cell>
          <cell r="I279">
            <v>151945.63</v>
          </cell>
          <cell r="J279">
            <v>124019.03244644077</v>
          </cell>
          <cell r="K279">
            <v>27926.59755355923</v>
          </cell>
          <cell r="L279">
            <v>0.1837933578843908</v>
          </cell>
          <cell r="M279"/>
          <cell r="N279">
            <v>27926.59755355923</v>
          </cell>
        </row>
        <row r="280">
          <cell r="A280" t="str">
            <v>860013382</v>
          </cell>
          <cell r="B280" t="str">
            <v>GROUPEMENT HOSPITALIER NORD-VIENNE</v>
          </cell>
          <cell r="C280" t="str">
            <v>Nouvelle - Aquitaine</v>
          </cell>
          <cell r="D280">
            <v>22427.955999999998</v>
          </cell>
          <cell r="E280"/>
          <cell r="F280"/>
          <cell r="G280"/>
          <cell r="H280">
            <v>22427.955999999998</v>
          </cell>
          <cell r="I280">
            <v>22427.955999999998</v>
          </cell>
          <cell r="J280">
            <v>18305.84665627663</v>
          </cell>
          <cell r="K280">
            <v>4122.1093437233685</v>
          </cell>
          <cell r="L280">
            <v>0.18379335788439075</v>
          </cell>
          <cell r="M280"/>
          <cell r="N280">
            <v>4122.1093437233685</v>
          </cell>
        </row>
        <row r="281">
          <cell r="A281" t="str">
            <v>860014208</v>
          </cell>
          <cell r="B281" t="str">
            <v>CHR DE POITIERS</v>
          </cell>
          <cell r="C281" t="str">
            <v>Nouvelle - Aquitaine</v>
          </cell>
          <cell r="D281">
            <v>47057.070000000298</v>
          </cell>
          <cell r="E281"/>
          <cell r="F281"/>
          <cell r="G281"/>
          <cell r="H281">
            <v>47057.070000000298</v>
          </cell>
          <cell r="I281">
            <v>47057.070000000298</v>
          </cell>
          <cell r="J281">
            <v>38408.293092499414</v>
          </cell>
          <cell r="K281">
            <v>8648.7769075008837</v>
          </cell>
          <cell r="L281">
            <v>0.18379335788439077</v>
          </cell>
          <cell r="M281"/>
          <cell r="N281">
            <v>8648.7769075008837</v>
          </cell>
        </row>
        <row r="282">
          <cell r="A282" t="str">
            <v>870000015</v>
          </cell>
          <cell r="B282" t="str">
            <v>CHU LIMOGES</v>
          </cell>
          <cell r="C282" t="str">
            <v>Nouvelle - Aquitaine</v>
          </cell>
          <cell r="D282">
            <v>1078898.6189999999</v>
          </cell>
          <cell r="E282"/>
          <cell r="F282"/>
          <cell r="G282"/>
          <cell r="H282">
            <v>1078898.6189999999</v>
          </cell>
          <cell r="I282">
            <v>1078898.6189999999</v>
          </cell>
          <cell r="J282">
            <v>880604.21899715799</v>
          </cell>
          <cell r="K282">
            <v>198294.40000284195</v>
          </cell>
          <cell r="L282">
            <v>0.18379335788439077</v>
          </cell>
          <cell r="M282"/>
          <cell r="N282">
            <v>198294.40000284195</v>
          </cell>
        </row>
        <row r="283">
          <cell r="A283" t="str">
            <v>870000023</v>
          </cell>
          <cell r="B283" t="str">
            <v>CH ST JUNIEN</v>
          </cell>
          <cell r="C283" t="str">
            <v>Nouvelle - Aquitaine</v>
          </cell>
          <cell r="D283">
            <v>42996.6</v>
          </cell>
          <cell r="E283"/>
          <cell r="F283"/>
          <cell r="G283"/>
          <cell r="H283">
            <v>42996.6</v>
          </cell>
          <cell r="I283">
            <v>42996.6</v>
          </cell>
          <cell r="J283">
            <v>35094.110508388003</v>
          </cell>
          <cell r="K283">
            <v>7902.4894916119956</v>
          </cell>
          <cell r="L283">
            <v>0.18379335788439077</v>
          </cell>
          <cell r="M283"/>
          <cell r="N283">
            <v>7902.4894916119956</v>
          </cell>
        </row>
        <row r="284">
          <cell r="A284" t="str">
            <v>870000031</v>
          </cell>
          <cell r="B284" t="str">
            <v>CH ST YRIEIX</v>
          </cell>
          <cell r="C284" t="str">
            <v>Nouvelle - Aquitaine</v>
          </cell>
          <cell r="D284">
            <v>20535</v>
          </cell>
          <cell r="E284"/>
          <cell r="F284"/>
          <cell r="G284"/>
          <cell r="H284">
            <v>20535</v>
          </cell>
          <cell r="I284">
            <v>20535</v>
          </cell>
          <cell r="J284">
            <v>16760.803395844036</v>
          </cell>
          <cell r="K284">
            <v>3774.1966041559645</v>
          </cell>
          <cell r="L284">
            <v>0.18379335788439077</v>
          </cell>
          <cell r="M284"/>
          <cell r="N284">
            <v>3774.1966041559645</v>
          </cell>
        </row>
        <row r="285">
          <cell r="A285" t="str">
            <v>880007059</v>
          </cell>
          <cell r="B285" t="str">
            <v>CHIC EMILE DURKHEIM EPINAL</v>
          </cell>
          <cell r="C285" t="str">
            <v>Grand Est</v>
          </cell>
          <cell r="D285">
            <v>117674.37</v>
          </cell>
          <cell r="E285"/>
          <cell r="F285"/>
          <cell r="G285"/>
          <cell r="H285">
            <v>117674.37</v>
          </cell>
          <cell r="I285">
            <v>117674.37</v>
          </cell>
          <cell r="J285">
            <v>96046.602400769771</v>
          </cell>
          <cell r="K285">
            <v>21627.767599230225</v>
          </cell>
          <cell r="L285">
            <v>0.18379335788439086</v>
          </cell>
          <cell r="M285"/>
          <cell r="N285">
            <v>21627.767599230225</v>
          </cell>
        </row>
        <row r="286">
          <cell r="A286" t="str">
            <v>880780093</v>
          </cell>
          <cell r="B286" t="str">
            <v>CH REMIREMONT</v>
          </cell>
          <cell r="C286" t="str">
            <v>Grand Est</v>
          </cell>
          <cell r="D286">
            <v>53144.598000000027</v>
          </cell>
          <cell r="E286"/>
          <cell r="F286"/>
          <cell r="G286"/>
          <cell r="H286">
            <v>53144.598000000027</v>
          </cell>
          <cell r="I286">
            <v>53144.598000000027</v>
          </cell>
          <cell r="J286">
            <v>43376.97388016394</v>
          </cell>
          <cell r="K286">
            <v>9767.6241198360876</v>
          </cell>
          <cell r="L286">
            <v>0.18379335788439086</v>
          </cell>
          <cell r="M286"/>
          <cell r="N286">
            <v>9767.6241198360876</v>
          </cell>
        </row>
        <row r="287">
          <cell r="A287" t="str">
            <v>890000037</v>
          </cell>
          <cell r="B287" t="str">
            <v>CH AUXERRE</v>
          </cell>
          <cell r="C287" t="str">
            <v>Bourgogne Franche-Comté</v>
          </cell>
          <cell r="D287">
            <v>29794.006000000005</v>
          </cell>
          <cell r="E287"/>
          <cell r="F287"/>
          <cell r="G287"/>
          <cell r="H287">
            <v>29794.006000000005</v>
          </cell>
          <cell r="I287">
            <v>29794.006000000005</v>
          </cell>
          <cell r="J287">
            <v>24318.065592432315</v>
          </cell>
          <cell r="K287">
            <v>5475.9404075676903</v>
          </cell>
          <cell r="L287">
            <v>0.18379335788439088</v>
          </cell>
          <cell r="M287"/>
          <cell r="N287">
            <v>5475.9404075676903</v>
          </cell>
        </row>
        <row r="288">
          <cell r="A288" t="str">
            <v>890970569</v>
          </cell>
          <cell r="B288" t="str">
            <v>CH SENS</v>
          </cell>
          <cell r="C288" t="str">
            <v>Bourgogne Franche-Comté</v>
          </cell>
          <cell r="D288">
            <v>43520.090000000026</v>
          </cell>
          <cell r="E288"/>
          <cell r="F288"/>
          <cell r="G288"/>
          <cell r="H288">
            <v>43520.090000000026</v>
          </cell>
          <cell r="I288">
            <v>43520.090000000026</v>
          </cell>
          <cell r="J288">
            <v>35521.386523469126</v>
          </cell>
          <cell r="K288">
            <v>7998.7034765308999</v>
          </cell>
          <cell r="L288">
            <v>0.18379335788439075</v>
          </cell>
          <cell r="M288"/>
          <cell r="N288">
            <v>7998.7034765308999</v>
          </cell>
        </row>
        <row r="289">
          <cell r="A289" t="str">
            <v>900000365</v>
          </cell>
          <cell r="B289" t="str">
            <v>HÔPITAL NORD FRANCHE COMTE</v>
          </cell>
          <cell r="C289" t="str">
            <v>Bourgogne Franche-Comté</v>
          </cell>
          <cell r="D289">
            <v>256407.35199999996</v>
          </cell>
          <cell r="E289"/>
          <cell r="F289"/>
          <cell r="G289"/>
          <cell r="H289">
            <v>256407.35199999996</v>
          </cell>
          <cell r="I289">
            <v>256407.35199999996</v>
          </cell>
          <cell r="J289">
            <v>209281.38378967499</v>
          </cell>
          <cell r="K289">
            <v>47125.968210324965</v>
          </cell>
          <cell r="L289">
            <v>0.18379335788439083</v>
          </cell>
          <cell r="M289"/>
          <cell r="N289">
            <v>47125.968210324965</v>
          </cell>
        </row>
        <row r="290">
          <cell r="A290" t="str">
            <v>910002773</v>
          </cell>
          <cell r="B290" t="str">
            <v>CH SUD-FRANCILIEN</v>
          </cell>
          <cell r="C290" t="str">
            <v>Ile de France</v>
          </cell>
          <cell r="D290">
            <v>286589.93999999983</v>
          </cell>
          <cell r="E290"/>
          <cell r="F290"/>
          <cell r="G290"/>
          <cell r="H290">
            <v>286589.93999999983</v>
          </cell>
          <cell r="I290">
            <v>286589.93999999983</v>
          </cell>
          <cell r="J290">
            <v>233916.61259151375</v>
          </cell>
          <cell r="K290">
            <v>52673.327408486075</v>
          </cell>
          <cell r="L290">
            <v>0.18379335788439088</v>
          </cell>
          <cell r="M290"/>
          <cell r="N290">
            <v>52673.327408486075</v>
          </cell>
        </row>
        <row r="291">
          <cell r="A291" t="str">
            <v>910019447</v>
          </cell>
          <cell r="B291" t="str">
            <v>CHIC SUD ESSONNE-DOURDAN-ETAMPES</v>
          </cell>
          <cell r="C291" t="str">
            <v>Ile de France</v>
          </cell>
          <cell r="D291">
            <v>102424.07</v>
          </cell>
          <cell r="E291"/>
          <cell r="F291"/>
          <cell r="G291"/>
          <cell r="H291">
            <v>102424.07</v>
          </cell>
          <cell r="I291">
            <v>102424.07</v>
          </cell>
          <cell r="J291">
            <v>83599.206246514106</v>
          </cell>
          <cell r="K291">
            <v>18824.863753485901</v>
          </cell>
          <cell r="L291">
            <v>0.18379335788439083</v>
          </cell>
          <cell r="M291"/>
          <cell r="N291">
            <v>18824.863753485901</v>
          </cell>
        </row>
        <row r="292">
          <cell r="A292" t="str">
            <v>910110055</v>
          </cell>
          <cell r="B292" t="str">
            <v>CH DES DEUX VALLEES</v>
          </cell>
          <cell r="C292" t="str">
            <v>Ile de France</v>
          </cell>
          <cell r="D292">
            <v>81604.489999999991</v>
          </cell>
          <cell r="E292"/>
          <cell r="F292"/>
          <cell r="G292"/>
          <cell r="H292">
            <v>81604.489999999991</v>
          </cell>
          <cell r="I292">
            <v>81604.489999999991</v>
          </cell>
          <cell r="J292">
            <v>66606.1267644568</v>
          </cell>
          <cell r="K292">
            <v>14998.363235543191</v>
          </cell>
          <cell r="L292">
            <v>0.18379335788439083</v>
          </cell>
          <cell r="M292"/>
          <cell r="N292">
            <v>14998.363235543191</v>
          </cell>
        </row>
        <row r="293">
          <cell r="A293" t="str">
            <v>910110063</v>
          </cell>
          <cell r="B293" t="str">
            <v>CH D'ORSAY</v>
          </cell>
          <cell r="C293" t="str">
            <v>Ile de France</v>
          </cell>
          <cell r="D293">
            <v>0</v>
          </cell>
          <cell r="E293"/>
          <cell r="F293"/>
          <cell r="G293"/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 t="e">
            <v>#DIV/0!</v>
          </cell>
          <cell r="M293"/>
          <cell r="N293">
            <v>0</v>
          </cell>
        </row>
        <row r="294">
          <cell r="A294" t="str">
            <v>910150028</v>
          </cell>
          <cell r="B294" t="str">
            <v>CH DE BLIGNY</v>
          </cell>
          <cell r="C294" t="str">
            <v>Ile de France</v>
          </cell>
          <cell r="D294">
            <v>97119.159999999974</v>
          </cell>
          <cell r="E294"/>
          <cell r="F294"/>
          <cell r="G294"/>
          <cell r="H294">
            <v>97119.159999999974</v>
          </cell>
          <cell r="I294">
            <v>97119.159999999974</v>
          </cell>
          <cell r="J294">
            <v>79269.303468688566</v>
          </cell>
          <cell r="K294">
            <v>17849.856531311409</v>
          </cell>
          <cell r="L294">
            <v>0.18379335788439083</v>
          </cell>
          <cell r="M294"/>
          <cell r="N294">
            <v>17849.856531311409</v>
          </cell>
        </row>
        <row r="295">
          <cell r="A295" t="str">
            <v>920000460</v>
          </cell>
          <cell r="B295" t="str">
            <v>CLCC RENE HUGUENIN INSTITUT CURIE</v>
          </cell>
          <cell r="C295" t="str">
            <v>Ile de France</v>
          </cell>
          <cell r="D295">
            <v>237488.4530000001</v>
          </cell>
          <cell r="E295"/>
          <cell r="F295"/>
          <cell r="G295"/>
          <cell r="H295">
            <v>237488.4530000001</v>
          </cell>
          <cell r="I295">
            <v>237488.4530000001</v>
          </cell>
          <cell r="J295">
            <v>193839.65276436074</v>
          </cell>
          <cell r="K295">
            <v>43648.800235639355</v>
          </cell>
          <cell r="L295">
            <v>0.18379335788439086</v>
          </cell>
          <cell r="M295"/>
          <cell r="N295">
            <v>43648.800235639355</v>
          </cell>
        </row>
        <row r="296">
          <cell r="A296" t="str">
            <v>920000643</v>
          </cell>
          <cell r="B296" t="str">
            <v>INSTITUT HOSPITALIER FRANCO-BRITANIQUE - SITE KLEBER</v>
          </cell>
          <cell r="C296" t="str">
            <v>Ile de France</v>
          </cell>
          <cell r="D296">
            <v>37828.050000000017</v>
          </cell>
          <cell r="E296"/>
          <cell r="F296"/>
          <cell r="G296"/>
          <cell r="H296">
            <v>37828.050000000017</v>
          </cell>
          <cell r="I296">
            <v>37828.050000000017</v>
          </cell>
          <cell r="J296">
            <v>30875.505668281385</v>
          </cell>
          <cell r="K296">
            <v>6952.5443317186327</v>
          </cell>
          <cell r="L296">
            <v>0.1837933578843908</v>
          </cell>
          <cell r="M296"/>
          <cell r="N296">
            <v>6952.5443317186327</v>
          </cell>
        </row>
        <row r="297">
          <cell r="A297" t="str">
            <v>920000650</v>
          </cell>
          <cell r="B297" t="str">
            <v>CENTRE MÉDICO-CHIRURGICAL FOCH</v>
          </cell>
          <cell r="C297" t="str">
            <v>Ile de France</v>
          </cell>
          <cell r="D297">
            <v>542104.06900000013</v>
          </cell>
          <cell r="E297"/>
          <cell r="F297"/>
          <cell r="G297"/>
          <cell r="H297">
            <v>542104.06900000013</v>
          </cell>
          <cell r="I297">
            <v>542104.06900000013</v>
          </cell>
          <cell r="J297">
            <v>442468.94183569861</v>
          </cell>
          <cell r="K297">
            <v>99635.127164301521</v>
          </cell>
          <cell r="L297">
            <v>0.18379335788439083</v>
          </cell>
          <cell r="M297"/>
          <cell r="N297">
            <v>99635.127164301521</v>
          </cell>
        </row>
        <row r="298">
          <cell r="A298" t="str">
            <v>920000684</v>
          </cell>
          <cell r="B298" t="str">
            <v>CENTRE CHIRURGICAL MARIE LANNELONGUE</v>
          </cell>
          <cell r="C298" t="str">
            <v>Ile de France</v>
          </cell>
          <cell r="D298">
            <v>12005.982000000002</v>
          </cell>
          <cell r="E298"/>
          <cell r="F298"/>
          <cell r="G298"/>
          <cell r="H298">
            <v>12005.982000000002</v>
          </cell>
          <cell r="I298">
            <v>12005.982000000002</v>
          </cell>
          <cell r="J298">
            <v>9799.3622535204468</v>
          </cell>
          <cell r="K298">
            <v>2206.619746479555</v>
          </cell>
          <cell r="L298">
            <v>0.18379335788439086</v>
          </cell>
          <cell r="M298"/>
          <cell r="N298">
            <v>2206.619746479555</v>
          </cell>
        </row>
        <row r="299">
          <cell r="A299" t="str">
            <v>920120011</v>
          </cell>
          <cell r="B299" t="str">
            <v>HÔPITAL D'INSTRUCTION DES ARMÉES PERCY</v>
          </cell>
          <cell r="C299" t="str">
            <v>SSA</v>
          </cell>
          <cell r="D299">
            <v>347470.9700000002</v>
          </cell>
          <cell r="E299"/>
          <cell r="F299"/>
          <cell r="G299"/>
          <cell r="H299">
            <v>347470.9700000002</v>
          </cell>
          <cell r="I299">
            <v>347470.9700000002</v>
          </cell>
          <cell r="J299">
            <v>283608.11365635373</v>
          </cell>
          <cell r="K299">
            <v>63862.856343646476</v>
          </cell>
          <cell r="L299">
            <v>0.18379335788439086</v>
          </cell>
          <cell r="M299"/>
          <cell r="N299">
            <v>63862.856343646476</v>
          </cell>
        </row>
        <row r="300">
          <cell r="A300" t="str">
            <v>930021480</v>
          </cell>
          <cell r="B300" t="str">
            <v>GHI LE RAINCY-MONTFERMEIL</v>
          </cell>
          <cell r="C300" t="str">
            <v>Ile de France</v>
          </cell>
          <cell r="D300">
            <v>406710.0399999998</v>
          </cell>
          <cell r="E300"/>
          <cell r="F300"/>
          <cell r="G300"/>
          <cell r="H300">
            <v>406710.0399999998</v>
          </cell>
          <cell r="I300">
            <v>406710.0399999998</v>
          </cell>
          <cell r="J300">
            <v>331959.43606310495</v>
          </cell>
          <cell r="K300">
            <v>74750.603936894855</v>
          </cell>
          <cell r="L300">
            <v>0.18379335788439077</v>
          </cell>
          <cell r="M300"/>
          <cell r="N300">
            <v>74750.603936894855</v>
          </cell>
        </row>
        <row r="301">
          <cell r="A301" t="str">
            <v>930110036</v>
          </cell>
          <cell r="B301" t="str">
            <v>CH ANDRE GREGOIRE</v>
          </cell>
          <cell r="C301" t="str">
            <v>Ile de France</v>
          </cell>
          <cell r="D301">
            <v>1481.5560000000005</v>
          </cell>
          <cell r="E301"/>
          <cell r="F301"/>
          <cell r="G301"/>
          <cell r="H301">
            <v>1481.5560000000005</v>
          </cell>
          <cell r="I301">
            <v>1481.5560000000005</v>
          </cell>
          <cell r="J301">
            <v>1209.255847866234</v>
          </cell>
          <cell r="K301">
            <v>272.30015213376646</v>
          </cell>
          <cell r="L301">
            <v>0.18379335788439072</v>
          </cell>
          <cell r="M301"/>
          <cell r="N301">
            <v>272.30015213376646</v>
          </cell>
        </row>
        <row r="302">
          <cell r="A302" t="str">
            <v>930110051</v>
          </cell>
          <cell r="B302" t="str">
            <v>CH DE ST DENIS</v>
          </cell>
          <cell r="C302" t="str">
            <v>Ile de France</v>
          </cell>
          <cell r="D302">
            <v>51213.48000000001</v>
          </cell>
          <cell r="E302"/>
          <cell r="F302"/>
          <cell r="G302"/>
          <cell r="H302">
            <v>51213.48000000001</v>
          </cell>
          <cell r="I302">
            <v>51213.48000000001</v>
          </cell>
          <cell r="J302">
            <v>41800.782541854918</v>
          </cell>
          <cell r="K302">
            <v>9412.6974581450922</v>
          </cell>
          <cell r="L302">
            <v>0.1837933578843908</v>
          </cell>
          <cell r="M302"/>
          <cell r="N302">
            <v>9412.6974581450922</v>
          </cell>
        </row>
        <row r="303">
          <cell r="A303" t="str">
            <v>930110069</v>
          </cell>
          <cell r="B303" t="str">
            <v>CH ROBERT BALLANGER</v>
          </cell>
          <cell r="C303" t="str">
            <v>Ile de France</v>
          </cell>
          <cell r="D303">
            <v>138771.54000000004</v>
          </cell>
          <cell r="E303"/>
          <cell r="F303"/>
          <cell r="G303"/>
          <cell r="H303">
            <v>138771.54000000004</v>
          </cell>
          <cell r="I303">
            <v>138771.54000000004</v>
          </cell>
          <cell r="J303">
            <v>113266.25268461197</v>
          </cell>
          <cell r="K303">
            <v>25505.287315388065</v>
          </cell>
          <cell r="L303">
            <v>0.18379335788439083</v>
          </cell>
          <cell r="M303"/>
          <cell r="N303">
            <v>25505.287315388065</v>
          </cell>
        </row>
        <row r="304">
          <cell r="A304" t="str">
            <v>940000649</v>
          </cell>
          <cell r="B304" t="str">
            <v>HÔPITAL SAINT-CAMILLE</v>
          </cell>
          <cell r="C304" t="str">
            <v>Ile de France</v>
          </cell>
          <cell r="D304">
            <v>144374.75</v>
          </cell>
          <cell r="E304"/>
          <cell r="F304"/>
          <cell r="G304"/>
          <cell r="H304">
            <v>144374.75</v>
          </cell>
          <cell r="I304">
            <v>144374.75</v>
          </cell>
          <cell r="J304">
            <v>117839.62990378056</v>
          </cell>
          <cell r="K304">
            <v>26535.120096219442</v>
          </cell>
          <cell r="L304">
            <v>0.18379335788439075</v>
          </cell>
          <cell r="M304"/>
          <cell r="N304">
            <v>26535.120096219442</v>
          </cell>
        </row>
        <row r="305">
          <cell r="A305" t="str">
            <v>940000656</v>
          </cell>
          <cell r="B305" t="str">
            <v>GUSTAVE ROUSSY HÔPITAL DE CHEVILLY LARUE</v>
          </cell>
          <cell r="C305" t="str">
            <v>Ile de France</v>
          </cell>
          <cell r="D305">
            <v>420567.8</v>
          </cell>
          <cell r="E305"/>
          <cell r="F305"/>
          <cell r="G305"/>
          <cell r="H305">
            <v>420567.8</v>
          </cell>
          <cell r="I305">
            <v>420567.8</v>
          </cell>
          <cell r="J305">
            <v>343270.23181994911</v>
          </cell>
          <cell r="K305">
            <v>77297.568180050876</v>
          </cell>
          <cell r="L305">
            <v>0.18379335788439077</v>
          </cell>
          <cell r="M305"/>
          <cell r="N305">
            <v>77297.568180050876</v>
          </cell>
        </row>
        <row r="306">
          <cell r="A306" t="str">
            <v>940000664</v>
          </cell>
          <cell r="B306" t="str">
            <v>INSTITUT GUSTAVE ROUSSY</v>
          </cell>
          <cell r="C306" t="str">
            <v>Ile de France</v>
          </cell>
          <cell r="D306">
            <v>2054910.9999999981</v>
          </cell>
          <cell r="E306"/>
          <cell r="F306"/>
          <cell r="G306"/>
          <cell r="H306">
            <v>2054910.9999999981</v>
          </cell>
          <cell r="I306">
            <v>2054910.9999999981</v>
          </cell>
          <cell r="J306">
            <v>1677232.007156427</v>
          </cell>
          <cell r="K306">
            <v>377678.99284357112</v>
          </cell>
          <cell r="L306">
            <v>0.18379335788439083</v>
          </cell>
          <cell r="M306"/>
          <cell r="N306">
            <v>377678.99284357112</v>
          </cell>
        </row>
        <row r="307">
          <cell r="A307" t="str">
            <v>940110018</v>
          </cell>
          <cell r="B307" t="str">
            <v>CHIC DE CRETEIL</v>
          </cell>
          <cell r="C307" t="str">
            <v>Ile de France</v>
          </cell>
          <cell r="D307">
            <v>317131.07400000002</v>
          </cell>
          <cell r="E307"/>
          <cell r="F307"/>
          <cell r="G307"/>
          <cell r="H307">
            <v>317131.07400000002</v>
          </cell>
          <cell r="I307">
            <v>317131.07400000002</v>
          </cell>
          <cell r="J307">
            <v>258844.48902005679</v>
          </cell>
          <cell r="K307">
            <v>58286.584979943233</v>
          </cell>
          <cell r="L307">
            <v>0.18379335788439083</v>
          </cell>
          <cell r="M307"/>
          <cell r="N307">
            <v>58286.584979943233</v>
          </cell>
        </row>
        <row r="308">
          <cell r="A308" t="str">
            <v>940110042</v>
          </cell>
          <cell r="B308" t="str">
            <v>CHIC DE VILLENEUVE ST GEORGES</v>
          </cell>
          <cell r="C308" t="str">
            <v>Ile de France</v>
          </cell>
          <cell r="D308">
            <v>46772.999999999993</v>
          </cell>
          <cell r="E308"/>
          <cell r="F308"/>
          <cell r="G308"/>
          <cell r="H308">
            <v>46772.999999999993</v>
          </cell>
          <cell r="I308">
            <v>46772.999999999993</v>
          </cell>
          <cell r="J308">
            <v>38176.433271673384</v>
          </cell>
          <cell r="K308">
            <v>8596.5667283266084</v>
          </cell>
          <cell r="L308">
            <v>0.18379335788439077</v>
          </cell>
          <cell r="M308"/>
          <cell r="N308">
            <v>8596.5667283266084</v>
          </cell>
        </row>
        <row r="309">
          <cell r="A309" t="str">
            <v>940120017</v>
          </cell>
          <cell r="B309" t="str">
            <v>HÔPITAL D'INSTRUCTION DES ARMÉES BEGIN</v>
          </cell>
          <cell r="C309" t="str">
            <v>SSA</v>
          </cell>
          <cell r="D309">
            <v>60991.751000000047</v>
          </cell>
          <cell r="E309"/>
          <cell r="F309"/>
          <cell r="G309"/>
          <cell r="H309">
            <v>60991.751000000047</v>
          </cell>
          <cell r="I309">
            <v>60991.751000000047</v>
          </cell>
          <cell r="J309">
            <v>49781.872280461386</v>
          </cell>
          <cell r="K309">
            <v>11209.878719538661</v>
          </cell>
          <cell r="L309">
            <v>0.18379335788439083</v>
          </cell>
          <cell r="M309"/>
          <cell r="N309">
            <v>11209.878719538661</v>
          </cell>
        </row>
        <row r="310">
          <cell r="A310" t="str">
            <v>950013870</v>
          </cell>
          <cell r="B310" t="str">
            <v>GHEM EAUBONNE MONTMORENCY SIMONE VEIL</v>
          </cell>
          <cell r="C310" t="str">
            <v>Ile de France</v>
          </cell>
          <cell r="D310">
            <v>286514.66999999993</v>
          </cell>
          <cell r="E310"/>
          <cell r="F310"/>
          <cell r="G310"/>
          <cell r="H310">
            <v>286514.66999999993</v>
          </cell>
          <cell r="I310">
            <v>286514.66999999993</v>
          </cell>
          <cell r="J310">
            <v>233855.17671756182</v>
          </cell>
          <cell r="K310">
            <v>52659.49328243811</v>
          </cell>
          <cell r="L310">
            <v>0.18379335788439077</v>
          </cell>
          <cell r="M310"/>
          <cell r="N310">
            <v>52659.49328243811</v>
          </cell>
        </row>
        <row r="311">
          <cell r="A311" t="str">
            <v>950110015</v>
          </cell>
          <cell r="B311" t="str">
            <v>CH VICTOR DUPOUY ARGENTEUIL</v>
          </cell>
          <cell r="C311" t="str">
            <v>Ile de France</v>
          </cell>
          <cell r="D311">
            <v>560663.89999999991</v>
          </cell>
          <cell r="E311"/>
          <cell r="F311"/>
          <cell r="G311"/>
          <cell r="H311">
            <v>560663.89999999991</v>
          </cell>
          <cell r="I311">
            <v>560663.89999999991</v>
          </cell>
          <cell r="J311">
            <v>457617.5991744416</v>
          </cell>
          <cell r="K311">
            <v>103046.30082555831</v>
          </cell>
          <cell r="L311">
            <v>0.18379335788439086</v>
          </cell>
          <cell r="M311"/>
          <cell r="N311">
            <v>103046.30082555831</v>
          </cell>
        </row>
        <row r="312">
          <cell r="A312" t="str">
            <v>950110049</v>
          </cell>
          <cell r="B312" t="str">
            <v>CH DE GONESSE</v>
          </cell>
          <cell r="C312" t="str">
            <v>Ile de France</v>
          </cell>
          <cell r="D312">
            <v>0</v>
          </cell>
          <cell r="E312"/>
          <cell r="F312"/>
          <cell r="G312"/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 t="e">
            <v>#DIV/0!</v>
          </cell>
          <cell r="M312"/>
          <cell r="N312">
            <v>0</v>
          </cell>
        </row>
        <row r="313">
          <cell r="A313" t="str">
            <v>950110080</v>
          </cell>
          <cell r="B313" t="str">
            <v>CH RENE DUBOS PONTOISE</v>
          </cell>
          <cell r="C313" t="str">
            <v>Ile de France</v>
          </cell>
          <cell r="D313">
            <v>0</v>
          </cell>
          <cell r="E313"/>
          <cell r="F313"/>
          <cell r="G313"/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 t="e">
            <v>#DIV/0!</v>
          </cell>
          <cell r="M313">
            <v>363647.83</v>
          </cell>
          <cell r="N313">
            <v>363647.83</v>
          </cell>
        </row>
        <row r="314">
          <cell r="A314" t="str">
            <v>970100178</v>
          </cell>
          <cell r="B314" t="str">
            <v>CH DE LA BASSE TERRE</v>
          </cell>
          <cell r="C314" t="str">
            <v>Guadeloupe</v>
          </cell>
          <cell r="D314">
            <v>231562.5</v>
          </cell>
          <cell r="E314"/>
          <cell r="F314"/>
          <cell r="G314"/>
          <cell r="H314">
            <v>231562.5</v>
          </cell>
          <cell r="I314">
            <v>231562.5</v>
          </cell>
          <cell r="J314">
            <v>189002.85056489575</v>
          </cell>
          <cell r="K314">
            <v>42559.649435104249</v>
          </cell>
          <cell r="L314">
            <v>0.18379335788439083</v>
          </cell>
          <cell r="M314"/>
          <cell r="N314">
            <v>42559.649435104249</v>
          </cell>
        </row>
        <row r="315">
          <cell r="A315" t="str">
            <v>970100228</v>
          </cell>
          <cell r="B315" t="str">
            <v>CHU DE POINTE-A-PITRE/ABYMES</v>
          </cell>
          <cell r="C315" t="str">
            <v>Guadeloupe</v>
          </cell>
          <cell r="D315">
            <v>55475.149000000005</v>
          </cell>
          <cell r="E315"/>
          <cell r="F315"/>
          <cell r="G315"/>
          <cell r="H315">
            <v>55475.149000000005</v>
          </cell>
          <cell r="I315">
            <v>55475.149000000005</v>
          </cell>
          <cell r="J315">
            <v>45279.185086153098</v>
          </cell>
          <cell r="K315">
            <v>10195.963913846907</v>
          </cell>
          <cell r="L315">
            <v>0.18379335788439083</v>
          </cell>
          <cell r="M315"/>
          <cell r="N315">
            <v>10195.963913846907</v>
          </cell>
        </row>
        <row r="316">
          <cell r="A316" t="str">
            <v>970211207</v>
          </cell>
          <cell r="B316" t="str">
            <v>CHU DE MARTINIQUE</v>
          </cell>
          <cell r="C316" t="str">
            <v>Martinique</v>
          </cell>
          <cell r="D316">
            <v>268141.16799999995</v>
          </cell>
          <cell r="E316"/>
          <cell r="F316"/>
          <cell r="G316"/>
          <cell r="H316">
            <v>268141.16799999995</v>
          </cell>
          <cell r="I316">
            <v>268141.16799999995</v>
          </cell>
          <cell r="J316">
            <v>218858.6023462374</v>
          </cell>
          <cell r="K316">
            <v>49282.565653762547</v>
          </cell>
          <cell r="L316">
            <v>0.1837933578843908</v>
          </cell>
          <cell r="M316"/>
          <cell r="N316">
            <v>49282.565653762547</v>
          </cell>
        </row>
        <row r="317">
          <cell r="A317" t="str">
            <v>970302121</v>
          </cell>
          <cell r="B317" t="str">
            <v>CH FRANK JOLY</v>
          </cell>
          <cell r="C317" t="str">
            <v>Guyane</v>
          </cell>
          <cell r="D317">
            <v>0</v>
          </cell>
          <cell r="E317"/>
          <cell r="F317"/>
          <cell r="G317"/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 t="e">
            <v>#DIV/0!</v>
          </cell>
          <cell r="M317"/>
          <cell r="N317">
            <v>0</v>
          </cell>
        </row>
        <row r="318">
          <cell r="A318" t="str">
            <v>970408589</v>
          </cell>
          <cell r="B318" t="str">
            <v>CHR REUNION</v>
          </cell>
          <cell r="C318" t="str">
            <v>Reunion</v>
          </cell>
          <cell r="D318">
            <v>193073.89900000009</v>
          </cell>
          <cell r="E318"/>
          <cell r="F318"/>
          <cell r="G318"/>
          <cell r="H318">
            <v>193073.89900000009</v>
          </cell>
          <cell r="I318">
            <v>193073.89900000009</v>
          </cell>
          <cell r="J318">
            <v>157588.19878295835</v>
          </cell>
          <cell r="K318">
            <v>35485.70021704174</v>
          </cell>
          <cell r="L318">
            <v>0.1837933578843908</v>
          </cell>
          <cell r="M318"/>
          <cell r="N318">
            <v>35485.70021704174</v>
          </cell>
        </row>
        <row r="319">
          <cell r="A319" t="str">
            <v>970421038</v>
          </cell>
          <cell r="B319" t="str">
            <v>CH GABRIEL MARTIN</v>
          </cell>
          <cell r="C319" t="str">
            <v>Reunion</v>
          </cell>
          <cell r="D319">
            <v>17173.199999999997</v>
          </cell>
          <cell r="E319"/>
          <cell r="F319"/>
          <cell r="G319"/>
          <cell r="H319">
            <v>17173.199999999997</v>
          </cell>
          <cell r="I319">
            <v>17173.199999999997</v>
          </cell>
          <cell r="J319">
            <v>14016.879906379778</v>
          </cell>
          <cell r="K319">
            <v>3156.3200936202193</v>
          </cell>
          <cell r="L319">
            <v>0.18379335788439077</v>
          </cell>
          <cell r="M319"/>
          <cell r="N319">
            <v>3156.3200936202193</v>
          </cell>
        </row>
        <row r="320">
          <cell r="A320" t="str">
            <v>010780195</v>
          </cell>
          <cell r="B320" t="str">
            <v>CLINIQUE CONVERT BOURG-EN-B.</v>
          </cell>
          <cell r="C320" t="str">
            <v>Auvergne Rhône-Alpes</v>
          </cell>
          <cell r="D320"/>
          <cell r="E320">
            <v>61362.229999999981</v>
          </cell>
          <cell r="F320"/>
          <cell r="G320"/>
          <cell r="H320">
            <v>61362.229999999981</v>
          </cell>
          <cell r="I320">
            <v>61362.229999999981</v>
          </cell>
          <cell r="J320">
            <v>50084.25970102568</v>
          </cell>
          <cell r="K320">
            <v>11277.970298974302</v>
          </cell>
          <cell r="L320">
            <v>0.18379335788439086</v>
          </cell>
          <cell r="M320"/>
          <cell r="N320">
            <v>11277.970298974302</v>
          </cell>
        </row>
        <row r="321">
          <cell r="A321" t="str">
            <v>020010047</v>
          </cell>
          <cell r="B321" t="str">
            <v>POLYCLINIQUE ST CLAUDE</v>
          </cell>
          <cell r="C321" t="str">
            <v>Hauts de France</v>
          </cell>
          <cell r="D321"/>
          <cell r="E321">
            <v>8882.7000000000007</v>
          </cell>
          <cell r="F321"/>
          <cell r="G321"/>
          <cell r="H321">
            <v>8882.7000000000007</v>
          </cell>
          <cell r="I321">
            <v>8882.7000000000007</v>
          </cell>
          <cell r="J321">
            <v>7250.1187399203218</v>
          </cell>
          <cell r="K321">
            <v>1632.5812600796789</v>
          </cell>
          <cell r="L321">
            <v>0.18379335788439088</v>
          </cell>
          <cell r="M321">
            <v>8700</v>
          </cell>
          <cell r="N321">
            <v>10332.581260079678</v>
          </cell>
        </row>
        <row r="322">
          <cell r="A322" t="str">
            <v>2B0000145</v>
          </cell>
          <cell r="B322" t="str">
            <v>POLYCLINIQUE LA RESIDENCE MAYMARD</v>
          </cell>
          <cell r="C322" t="str">
            <v>Corse</v>
          </cell>
          <cell r="D322"/>
          <cell r="E322"/>
          <cell r="F322"/>
          <cell r="G322"/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 t="e">
            <v>#DIV/0!</v>
          </cell>
          <cell r="M322">
            <v>87295.75</v>
          </cell>
          <cell r="N322">
            <v>87295.75</v>
          </cell>
        </row>
        <row r="323">
          <cell r="A323" t="str">
            <v>030781116</v>
          </cell>
          <cell r="B323" t="str">
            <v>CLINIQUE ST-FRANC ST ANT -DESERTINE</v>
          </cell>
          <cell r="C323" t="str">
            <v>Auvergne Rhône-Alpes</v>
          </cell>
          <cell r="D323"/>
          <cell r="E323">
            <v>230239.50999999978</v>
          </cell>
          <cell r="F323"/>
          <cell r="G323"/>
          <cell r="H323">
            <v>230239.50999999978</v>
          </cell>
          <cell r="I323">
            <v>230239.50999999978</v>
          </cell>
          <cell r="J323">
            <v>187923.01733944303</v>
          </cell>
          <cell r="K323">
            <v>42316.492660556745</v>
          </cell>
          <cell r="L323">
            <v>0.18379335788439086</v>
          </cell>
          <cell r="M323"/>
          <cell r="N323">
            <v>42316.492660556745</v>
          </cell>
        </row>
        <row r="324">
          <cell r="A324" t="str">
            <v>030785430</v>
          </cell>
          <cell r="B324" t="str">
            <v>POLYCLINIQUE ST-ODILON - MOULINS</v>
          </cell>
          <cell r="C324" t="str">
            <v>Auvergne Rhône-Alpes</v>
          </cell>
          <cell r="D324"/>
          <cell r="E324">
            <v>7699.4700000000012</v>
          </cell>
          <cell r="F324"/>
          <cell r="G324"/>
          <cell r="H324">
            <v>7699.4700000000012</v>
          </cell>
          <cell r="I324">
            <v>7699.4700000000012</v>
          </cell>
          <cell r="J324">
            <v>6284.3585547698704</v>
          </cell>
          <cell r="K324">
            <v>1415.1114452301308</v>
          </cell>
          <cell r="L324">
            <v>0.18379335788439083</v>
          </cell>
          <cell r="M324"/>
          <cell r="N324">
            <v>1415.1114452301308</v>
          </cell>
        </row>
        <row r="325">
          <cell r="A325" t="str">
            <v>050000090</v>
          </cell>
          <cell r="B325" t="str">
            <v>CLINIQUE DES HAUTES-ALPES</v>
          </cell>
          <cell r="C325" t="str">
            <v>Provence-Alpes-Côtes d'Azur</v>
          </cell>
          <cell r="D325"/>
          <cell r="E325">
            <v>11843.600000000002</v>
          </cell>
          <cell r="F325"/>
          <cell r="G325"/>
          <cell r="H325">
            <v>11843.600000000002</v>
          </cell>
          <cell r="I325">
            <v>11843.600000000002</v>
          </cell>
          <cell r="J325">
            <v>9666.8249865604303</v>
          </cell>
          <cell r="K325">
            <v>2176.7750134395719</v>
          </cell>
          <cell r="L325">
            <v>0.18379335788439086</v>
          </cell>
          <cell r="M325"/>
          <cell r="N325">
            <v>2176.7750134395719</v>
          </cell>
        </row>
        <row r="326">
          <cell r="A326" t="str">
            <v>060780517</v>
          </cell>
          <cell r="B326" t="str">
            <v>POLYCLINIQUE SAINT-JEAN</v>
          </cell>
          <cell r="C326" t="str">
            <v>Provence-Alpes-Côtes d'Azur</v>
          </cell>
          <cell r="D326"/>
          <cell r="E326">
            <v>63234.309999999939</v>
          </cell>
          <cell r="F326"/>
          <cell r="G326"/>
          <cell r="H326">
            <v>63234.309999999939</v>
          </cell>
          <cell r="I326">
            <v>63234.309999999939</v>
          </cell>
          <cell r="J326">
            <v>51612.26383159744</v>
          </cell>
          <cell r="K326">
            <v>11622.046168402499</v>
          </cell>
          <cell r="L326">
            <v>0.18379335788439077</v>
          </cell>
          <cell r="M326"/>
          <cell r="N326">
            <v>11622.046168402499</v>
          </cell>
        </row>
        <row r="327">
          <cell r="A327" t="str">
            <v>060780590</v>
          </cell>
          <cell r="B327" t="str">
            <v>CLINIQUE DU PALAIS</v>
          </cell>
          <cell r="C327" t="str">
            <v>Provence-Alpes-Côtes d'Azur</v>
          </cell>
          <cell r="D327"/>
          <cell r="E327">
            <v>17765.399999999994</v>
          </cell>
          <cell r="F327"/>
          <cell r="G327"/>
          <cell r="H327">
            <v>17765.399999999994</v>
          </cell>
          <cell r="I327">
            <v>17765.399999999994</v>
          </cell>
          <cell r="J327">
            <v>14500.237479840638</v>
          </cell>
          <cell r="K327">
            <v>3265.1625201593561</v>
          </cell>
          <cell r="L327">
            <v>0.18379335788439086</v>
          </cell>
          <cell r="M327"/>
          <cell r="N327">
            <v>3265.1625201593561</v>
          </cell>
        </row>
        <row r="328">
          <cell r="A328" t="str">
            <v>060780715</v>
          </cell>
          <cell r="B328" t="str">
            <v>CLINIQUE SAINT GEORGE</v>
          </cell>
          <cell r="C328" t="str">
            <v>Provence-Alpes-Côtes d'Azur</v>
          </cell>
          <cell r="D328"/>
          <cell r="E328">
            <v>264563.55100000004</v>
          </cell>
          <cell r="F328"/>
          <cell r="G328"/>
          <cell r="H328">
            <v>264563.55100000004</v>
          </cell>
          <cell r="I328">
            <v>264563.55100000004</v>
          </cell>
          <cell r="J328">
            <v>215938.52758789173</v>
          </cell>
          <cell r="K328">
            <v>48625.023412108305</v>
          </cell>
          <cell r="L328">
            <v>0.18379335788439088</v>
          </cell>
          <cell r="M328">
            <v>-3928.3140000000021</v>
          </cell>
          <cell r="N328">
            <v>44696.709412108306</v>
          </cell>
        </row>
        <row r="329">
          <cell r="A329" t="str">
            <v>060785219</v>
          </cell>
          <cell r="B329" t="str">
            <v>CLINIQUE PLEIN CIEL</v>
          </cell>
          <cell r="C329" t="str">
            <v>Provence-Alpes-Côtes d'Azur</v>
          </cell>
          <cell r="D329"/>
          <cell r="E329">
            <v>209873.68000000017</v>
          </cell>
          <cell r="F329"/>
          <cell r="G329"/>
          <cell r="H329">
            <v>209873.68000000017</v>
          </cell>
          <cell r="I329">
            <v>209873.68000000017</v>
          </cell>
          <cell r="J329">
            <v>171300.29162124603</v>
          </cell>
          <cell r="K329">
            <v>38573.388378754142</v>
          </cell>
          <cell r="L329">
            <v>0.1837933578843908</v>
          </cell>
          <cell r="M329"/>
          <cell r="N329">
            <v>38573.388378754142</v>
          </cell>
        </row>
        <row r="330">
          <cell r="A330" t="str">
            <v>110780228</v>
          </cell>
          <cell r="B330" t="str">
            <v>POLYCLINIQUE LE LANGUEDOC</v>
          </cell>
          <cell r="C330" t="str">
            <v>Occitanie</v>
          </cell>
          <cell r="D330"/>
          <cell r="E330">
            <v>132762.42999999993</v>
          </cell>
          <cell r="F330"/>
          <cell r="G330"/>
          <cell r="H330">
            <v>132762.42999999993</v>
          </cell>
          <cell r="I330">
            <v>132762.42999999993</v>
          </cell>
          <cell r="J330">
            <v>108361.57718940856</v>
          </cell>
          <cell r="K330">
            <v>24400.852810591372</v>
          </cell>
          <cell r="L330">
            <v>0.18379335788439083</v>
          </cell>
          <cell r="M330"/>
          <cell r="N330">
            <v>24400.852810591372</v>
          </cell>
        </row>
        <row r="331">
          <cell r="A331" t="str">
            <v>130037922</v>
          </cell>
          <cell r="B331" t="str">
            <v>HPC RESIDENCE DU PARC</v>
          </cell>
          <cell r="C331" t="str">
            <v>Provence-Alpes-Côtes d'Azur</v>
          </cell>
          <cell r="D331"/>
          <cell r="E331">
            <v>5921.8</v>
          </cell>
          <cell r="F331"/>
          <cell r="G331"/>
          <cell r="H331">
            <v>5921.8</v>
          </cell>
          <cell r="I331">
            <v>5921.8</v>
          </cell>
          <cell r="J331">
            <v>4833.4124932802151</v>
          </cell>
          <cell r="K331">
            <v>1088.3875067197851</v>
          </cell>
          <cell r="L331">
            <v>0.18379335788439072</v>
          </cell>
          <cell r="M331"/>
          <cell r="N331">
            <v>1088.3875067197851</v>
          </cell>
        </row>
        <row r="332">
          <cell r="A332" t="str">
            <v>130041767</v>
          </cell>
          <cell r="B332" t="str">
            <v>EUROMED CARDIO</v>
          </cell>
          <cell r="C332" t="str">
            <v>Provence-Alpes-Côtes d'Azur</v>
          </cell>
          <cell r="D332"/>
          <cell r="E332">
            <v>3103.7200000000012</v>
          </cell>
          <cell r="F332"/>
          <cell r="G332"/>
          <cell r="H332">
            <v>3103.7200000000012</v>
          </cell>
          <cell r="I332">
            <v>3103.7200000000012</v>
          </cell>
          <cell r="J332">
            <v>2533.2768792670595</v>
          </cell>
          <cell r="K332">
            <v>570.44312073294168</v>
          </cell>
          <cell r="L332">
            <v>0.18379335788439083</v>
          </cell>
          <cell r="M332"/>
          <cell r="N332">
            <v>570.44312073294168</v>
          </cell>
        </row>
        <row r="333">
          <cell r="A333" t="str">
            <v>130781289</v>
          </cell>
          <cell r="B333" t="str">
            <v>POLYCLINIQUE DU PARC RAMBOT LA PROVENCALE</v>
          </cell>
          <cell r="C333" t="str">
            <v>Provence-Alpes-Côtes d'Azur</v>
          </cell>
          <cell r="D333"/>
          <cell r="E333">
            <v>301751.56000000006</v>
          </cell>
          <cell r="F333"/>
          <cell r="G333"/>
          <cell r="H333">
            <v>301751.56000000006</v>
          </cell>
          <cell r="I333">
            <v>301751.56000000006</v>
          </cell>
          <cell r="J333">
            <v>246291.62754074682</v>
          </cell>
          <cell r="K333">
            <v>55459.932459253236</v>
          </cell>
          <cell r="L333">
            <v>0.1837933578843908</v>
          </cell>
          <cell r="M333"/>
          <cell r="N333">
            <v>55459.932459253236</v>
          </cell>
        </row>
        <row r="334">
          <cell r="A334" t="str">
            <v>130781479</v>
          </cell>
          <cell r="B334" t="str">
            <v>CLINIQUE LA CASAMANCE</v>
          </cell>
          <cell r="C334" t="str">
            <v>Provence-Alpes-Côtes d'Azur</v>
          </cell>
          <cell r="D334"/>
          <cell r="E334">
            <v>90786.82</v>
          </cell>
          <cell r="F334"/>
          <cell r="G334"/>
          <cell r="H334">
            <v>90786.82</v>
          </cell>
          <cell r="I334">
            <v>90786.82</v>
          </cell>
          <cell r="J334">
            <v>74100.805500554226</v>
          </cell>
          <cell r="K334">
            <v>16686.014499445781</v>
          </cell>
          <cell r="L334">
            <v>0.18379335788439091</v>
          </cell>
          <cell r="M334"/>
          <cell r="N334">
            <v>16686.014499445781</v>
          </cell>
        </row>
        <row r="335">
          <cell r="A335" t="str">
            <v>130782162</v>
          </cell>
          <cell r="B335" t="str">
            <v>CLINIQUE DE MARTIGUES</v>
          </cell>
          <cell r="C335" t="str">
            <v>Provence-Alpes-Côtes d'Azur</v>
          </cell>
          <cell r="D335"/>
          <cell r="E335">
            <v>11600</v>
          </cell>
          <cell r="F335"/>
          <cell r="G335"/>
          <cell r="H335">
            <v>11600</v>
          </cell>
          <cell r="I335">
            <v>11600</v>
          </cell>
          <cell r="J335">
            <v>9467.9970485410668</v>
          </cell>
          <cell r="K335">
            <v>2132.0029514589332</v>
          </cell>
          <cell r="L335">
            <v>0.1837933578843908</v>
          </cell>
          <cell r="M335"/>
          <cell r="N335">
            <v>2132.0029514589332</v>
          </cell>
        </row>
        <row r="336">
          <cell r="A336" t="str">
            <v>130784051</v>
          </cell>
          <cell r="B336" t="str">
            <v>POLYCLINIQUE CLAIRVAL</v>
          </cell>
          <cell r="C336" t="str">
            <v>Provence-Alpes-Côtes d'Azur</v>
          </cell>
          <cell r="D336"/>
          <cell r="E336">
            <v>227667.01800000016</v>
          </cell>
          <cell r="F336"/>
          <cell r="G336"/>
          <cell r="H336">
            <v>227667.01800000016</v>
          </cell>
          <cell r="I336">
            <v>227667.01800000016</v>
          </cell>
          <cell r="J336">
            <v>185823.33228225406</v>
          </cell>
          <cell r="K336">
            <v>41843.685717746092</v>
          </cell>
          <cell r="L336">
            <v>0.18379335788439088</v>
          </cell>
          <cell r="M336"/>
          <cell r="N336">
            <v>41843.685717746092</v>
          </cell>
        </row>
        <row r="337">
          <cell r="A337" t="str">
            <v>130784713</v>
          </cell>
          <cell r="B337" t="str">
            <v>CLINIQUE BEAUREGARD</v>
          </cell>
          <cell r="C337" t="str">
            <v>Provence-Alpes-Côtes d'Azur</v>
          </cell>
          <cell r="D337"/>
          <cell r="E337">
            <v>3503.62</v>
          </cell>
          <cell r="F337"/>
          <cell r="G337"/>
          <cell r="H337">
            <v>3503.62</v>
          </cell>
          <cell r="I337">
            <v>3503.62</v>
          </cell>
          <cell r="J337">
            <v>2859.6779154490905</v>
          </cell>
          <cell r="K337">
            <v>643.94208455090939</v>
          </cell>
          <cell r="L337">
            <v>0.18379335788439083</v>
          </cell>
          <cell r="M337"/>
          <cell r="N337">
            <v>643.94208455090939</v>
          </cell>
        </row>
        <row r="338">
          <cell r="A338" t="str">
            <v>130785678</v>
          </cell>
          <cell r="B338" t="str">
            <v>CLINIQUE VERT COTEAU</v>
          </cell>
          <cell r="C338" t="str">
            <v>Provence-Alpes-Côtes d'Azur</v>
          </cell>
          <cell r="D338"/>
          <cell r="E338">
            <v>29680.559999999998</v>
          </cell>
          <cell r="F338"/>
          <cell r="G338"/>
          <cell r="H338">
            <v>29680.559999999998</v>
          </cell>
          <cell r="I338">
            <v>29680.559999999998</v>
          </cell>
          <cell r="J338">
            <v>24225.470213710862</v>
          </cell>
          <cell r="K338">
            <v>5455.0897862891361</v>
          </cell>
          <cell r="L338">
            <v>0.18379335788439088</v>
          </cell>
          <cell r="M338"/>
          <cell r="N338">
            <v>5455.0897862891361</v>
          </cell>
        </row>
        <row r="339">
          <cell r="A339" t="str">
            <v>140016759</v>
          </cell>
          <cell r="B339" t="str">
            <v>POLYCLINIQUE DU PARC</v>
          </cell>
          <cell r="C339" t="str">
            <v>Normandie</v>
          </cell>
          <cell r="D339"/>
          <cell r="E339">
            <v>27158.964000000007</v>
          </cell>
          <cell r="F339"/>
          <cell r="G339"/>
          <cell r="H339">
            <v>27158.964000000007</v>
          </cell>
          <cell r="I339">
            <v>27158.964000000007</v>
          </cell>
          <cell r="J339">
            <v>22167.326809778719</v>
          </cell>
          <cell r="K339">
            <v>4991.6371902212886</v>
          </cell>
          <cell r="L339">
            <v>0.18379335788439086</v>
          </cell>
          <cell r="M339"/>
          <cell r="N339">
            <v>4991.6371902212886</v>
          </cell>
        </row>
        <row r="340">
          <cell r="A340" t="str">
            <v>140017237</v>
          </cell>
          <cell r="B340" t="str">
            <v>CH PRIVÉ ST MARTIN CAEN</v>
          </cell>
          <cell r="C340" t="str">
            <v>Normandie</v>
          </cell>
          <cell r="D340"/>
          <cell r="E340">
            <v>2960.9</v>
          </cell>
          <cell r="F340"/>
          <cell r="G340"/>
          <cell r="H340">
            <v>2960.9</v>
          </cell>
          <cell r="I340">
            <v>2960.9</v>
          </cell>
          <cell r="J340">
            <v>2416.7062466401076</v>
          </cell>
          <cell r="K340">
            <v>544.19375335989253</v>
          </cell>
          <cell r="L340">
            <v>0.18379335788439072</v>
          </cell>
          <cell r="M340"/>
          <cell r="N340">
            <v>544.19375335989253</v>
          </cell>
        </row>
        <row r="341">
          <cell r="A341" t="str">
            <v>150780732</v>
          </cell>
          <cell r="B341" t="str">
            <v>CENTRE MÉDICO-CHIRURGICAL AURILLAC</v>
          </cell>
          <cell r="C341" t="str">
            <v>Auvergne Rhône-Alpes</v>
          </cell>
          <cell r="D341"/>
          <cell r="E341">
            <v>27773.190000000002</v>
          </cell>
          <cell r="F341"/>
          <cell r="G341"/>
          <cell r="H341">
            <v>27773.190000000002</v>
          </cell>
          <cell r="I341">
            <v>27773.190000000002</v>
          </cell>
          <cell r="J341">
            <v>22668.662150738819</v>
          </cell>
          <cell r="K341">
            <v>5104.5278492611833</v>
          </cell>
          <cell r="L341">
            <v>0.18379335788439077</v>
          </cell>
          <cell r="M341"/>
          <cell r="N341">
            <v>5104.5278492611833</v>
          </cell>
        </row>
        <row r="342">
          <cell r="A342" t="str">
            <v>180004145</v>
          </cell>
          <cell r="B342" t="str">
            <v>HÔPITAL PRIVÉ GUILLAUME DE VARYE</v>
          </cell>
          <cell r="C342" t="str">
            <v>Centre - Val de Loire</v>
          </cell>
          <cell r="D342"/>
          <cell r="E342">
            <v>306167.30800000002</v>
          </cell>
          <cell r="F342"/>
          <cell r="G342"/>
          <cell r="H342">
            <v>306167.30800000002</v>
          </cell>
          <cell r="I342">
            <v>306167.30800000002</v>
          </cell>
          <cell r="J342">
            <v>249895.7903882555</v>
          </cell>
          <cell r="K342">
            <v>56271.517611744523</v>
          </cell>
          <cell r="L342">
            <v>0.18379335788439083</v>
          </cell>
          <cell r="M342">
            <v>-130943.27799999999</v>
          </cell>
          <cell r="N342">
            <v>-74671.760388255469</v>
          </cell>
        </row>
        <row r="343">
          <cell r="A343" t="str">
            <v>210780789</v>
          </cell>
          <cell r="B343" t="str">
            <v>CLINIQUE MÉDICO-CHIRURGICALE</v>
          </cell>
          <cell r="C343" t="str">
            <v>Bourgogne Franche-Comté</v>
          </cell>
          <cell r="D343"/>
          <cell r="E343">
            <v>3169123.2110000001</v>
          </cell>
          <cell r="F343"/>
          <cell r="G343"/>
          <cell r="H343">
            <v>3169123.2110000001</v>
          </cell>
          <cell r="I343">
            <v>3169123.2110000001</v>
          </cell>
          <cell r="J343">
            <v>2586659.4145009471</v>
          </cell>
          <cell r="K343">
            <v>582463.79649905302</v>
          </cell>
          <cell r="L343">
            <v>0.18379335788439088</v>
          </cell>
          <cell r="M343">
            <v>-2871362.2110000001</v>
          </cell>
          <cell r="N343">
            <v>-2288898.4145009471</v>
          </cell>
        </row>
        <row r="344">
          <cell r="A344" t="str">
            <v>220022800</v>
          </cell>
          <cell r="B344" t="str">
            <v>HÔPITAL PRIVÉ DES COTES D'ARMOR</v>
          </cell>
          <cell r="C344" t="str">
            <v>Bretagne</v>
          </cell>
          <cell r="D344"/>
          <cell r="E344">
            <v>79638</v>
          </cell>
          <cell r="F344"/>
          <cell r="G344"/>
          <cell r="H344">
            <v>79638</v>
          </cell>
          <cell r="I344">
            <v>79638</v>
          </cell>
          <cell r="J344">
            <v>65001.06456480288</v>
          </cell>
          <cell r="K344">
            <v>14636.93543519712</v>
          </cell>
          <cell r="L344">
            <v>0.18379335788439086</v>
          </cell>
          <cell r="M344"/>
          <cell r="N344">
            <v>14636.93543519712</v>
          </cell>
        </row>
        <row r="345">
          <cell r="A345" t="str">
            <v>240000190</v>
          </cell>
          <cell r="B345" t="str">
            <v>POLYCLINIQUE FRANCHEVILLE</v>
          </cell>
          <cell r="C345" t="str">
            <v>Nouvelle - Aquitaine</v>
          </cell>
          <cell r="D345"/>
          <cell r="E345">
            <v>21823.932000000001</v>
          </cell>
          <cell r="F345"/>
          <cell r="G345"/>
          <cell r="H345">
            <v>21823.932000000001</v>
          </cell>
          <cell r="I345">
            <v>21823.932000000001</v>
          </cell>
          <cell r="J345">
            <v>17812.83825547939</v>
          </cell>
          <cell r="K345">
            <v>4011.0937445206109</v>
          </cell>
          <cell r="L345">
            <v>0.18379335788439088</v>
          </cell>
          <cell r="M345"/>
          <cell r="N345">
            <v>4011.0937445206109</v>
          </cell>
        </row>
        <row r="346">
          <cell r="A346" t="str">
            <v>260003017</v>
          </cell>
          <cell r="B346" t="str">
            <v>SA CLINIQUE KENNEDY</v>
          </cell>
          <cell r="C346" t="str">
            <v>Auvergne Rhône-Alpes</v>
          </cell>
          <cell r="D346"/>
          <cell r="E346">
            <v>2960.9000000000015</v>
          </cell>
          <cell r="F346"/>
          <cell r="G346"/>
          <cell r="H346">
            <v>2960.9000000000015</v>
          </cell>
          <cell r="I346">
            <v>2960.9000000000015</v>
          </cell>
          <cell r="J346">
            <v>2416.7062466401085</v>
          </cell>
          <cell r="K346">
            <v>544.19375335989298</v>
          </cell>
          <cell r="L346">
            <v>0.1837933578843908</v>
          </cell>
          <cell r="M346"/>
          <cell r="N346">
            <v>544.19375335989298</v>
          </cell>
        </row>
        <row r="347">
          <cell r="A347" t="str">
            <v>260006267</v>
          </cell>
          <cell r="B347" t="str">
            <v>CLINIQUE GENERALE</v>
          </cell>
          <cell r="C347" t="str">
            <v>Auvergne Rhône-Alpes</v>
          </cell>
          <cell r="D347"/>
          <cell r="E347">
            <v>10475.490000000005</v>
          </cell>
          <cell r="F347"/>
          <cell r="G347"/>
          <cell r="H347">
            <v>10475.490000000005</v>
          </cell>
          <cell r="I347">
            <v>10475.490000000005</v>
          </cell>
          <cell r="J347">
            <v>8550.1645174156474</v>
          </cell>
          <cell r="K347">
            <v>1925.3254825843578</v>
          </cell>
          <cell r="L347">
            <v>0.1837933578843908</v>
          </cell>
          <cell r="M347"/>
          <cell r="N347">
            <v>1925.3254825843578</v>
          </cell>
        </row>
        <row r="348">
          <cell r="A348" t="str">
            <v>270000326</v>
          </cell>
          <cell r="B348" t="str">
            <v>CLINIQUE PASTEUR</v>
          </cell>
          <cell r="C348" t="str">
            <v>Normandie</v>
          </cell>
          <cell r="D348"/>
          <cell r="E348">
            <v>27934.560000000005</v>
          </cell>
          <cell r="F348"/>
          <cell r="G348"/>
          <cell r="H348">
            <v>27934.560000000005</v>
          </cell>
          <cell r="I348">
            <v>27934.560000000005</v>
          </cell>
          <cell r="J348">
            <v>22800.373416577015</v>
          </cell>
          <cell r="K348">
            <v>5134.1865834229902</v>
          </cell>
          <cell r="L348">
            <v>0.18379335788439086</v>
          </cell>
          <cell r="M348"/>
          <cell r="N348">
            <v>5134.1865834229902</v>
          </cell>
        </row>
        <row r="349">
          <cell r="A349" t="str">
            <v>280000159</v>
          </cell>
          <cell r="B349" t="str">
            <v>CLINIQUE NOTRE DAME DE BON SECOURS</v>
          </cell>
          <cell r="C349" t="str">
            <v>Centre - Val de Loire</v>
          </cell>
          <cell r="D349"/>
          <cell r="E349">
            <v>32008.350000000002</v>
          </cell>
          <cell r="F349"/>
          <cell r="G349"/>
          <cell r="H349">
            <v>32008.350000000002</v>
          </cell>
          <cell r="I349">
            <v>32008.350000000002</v>
          </cell>
          <cell r="J349">
            <v>26125.427873161159</v>
          </cell>
          <cell r="K349">
            <v>5882.9221268388428</v>
          </cell>
          <cell r="L349">
            <v>0.18379335788439086</v>
          </cell>
          <cell r="M349"/>
          <cell r="N349">
            <v>5882.9221268388428</v>
          </cell>
        </row>
        <row r="350">
          <cell r="A350" t="str">
            <v>280505777</v>
          </cell>
          <cell r="B350" t="str">
            <v>NOUVELLE CLINIQUE SAINT FRANCOIS</v>
          </cell>
          <cell r="C350" t="str">
            <v>Centre - Val de Loire</v>
          </cell>
          <cell r="D350"/>
          <cell r="E350">
            <v>174590.8</v>
          </cell>
          <cell r="F350"/>
          <cell r="G350"/>
          <cell r="H350">
            <v>174590.8</v>
          </cell>
          <cell r="I350">
            <v>174590.8</v>
          </cell>
          <cell r="J350">
            <v>142502.1706122779</v>
          </cell>
          <cell r="K350">
            <v>32088.629387722089</v>
          </cell>
          <cell r="L350">
            <v>0.18379335788439077</v>
          </cell>
          <cell r="M350"/>
          <cell r="N350">
            <v>32088.629387722089</v>
          </cell>
        </row>
        <row r="351">
          <cell r="A351" t="str">
            <v>290000140</v>
          </cell>
          <cell r="B351" t="str">
            <v>CLINIQUE PASTEUR-SAINT ESPRIT</v>
          </cell>
          <cell r="C351" t="str">
            <v>Bretagne</v>
          </cell>
          <cell r="D351"/>
          <cell r="E351">
            <v>192341.59000000008</v>
          </cell>
          <cell r="F351"/>
          <cell r="G351"/>
          <cell r="H351">
            <v>192341.59000000008</v>
          </cell>
          <cell r="I351">
            <v>192341.59000000008</v>
          </cell>
          <cell r="J351">
            <v>156990.4833130773</v>
          </cell>
          <cell r="K351">
            <v>35351.10668692278</v>
          </cell>
          <cell r="L351">
            <v>0.1837933578843908</v>
          </cell>
          <cell r="M351"/>
          <cell r="N351">
            <v>35351.10668692278</v>
          </cell>
        </row>
        <row r="352">
          <cell r="A352" t="str">
            <v>290023431</v>
          </cell>
          <cell r="B352" t="str">
            <v>CENTRE MÉDICO-CHIRURGICAL BAIE DE MORLAIX</v>
          </cell>
          <cell r="C352" t="str">
            <v>Bretagne</v>
          </cell>
          <cell r="D352"/>
          <cell r="E352">
            <v>24442.800000000017</v>
          </cell>
          <cell r="F352"/>
          <cell r="G352"/>
          <cell r="H352">
            <v>24442.800000000017</v>
          </cell>
          <cell r="I352">
            <v>24442.800000000017</v>
          </cell>
          <cell r="J352">
            <v>19950.375711903424</v>
          </cell>
          <cell r="K352">
            <v>4492.424288096594</v>
          </cell>
          <cell r="L352">
            <v>0.18379335788439094</v>
          </cell>
          <cell r="M352"/>
          <cell r="N352">
            <v>4492.424288096594</v>
          </cell>
        </row>
        <row r="353">
          <cell r="A353" t="str">
            <v>300017209</v>
          </cell>
          <cell r="B353" t="str">
            <v>KENVAL INSTITUT DE CANCEROLOGIE</v>
          </cell>
          <cell r="C353" t="str">
            <v>Occitanie</v>
          </cell>
          <cell r="D353"/>
          <cell r="E353">
            <v>67415.149000000092</v>
          </cell>
          <cell r="F353"/>
          <cell r="G353"/>
          <cell r="H353">
            <v>67415.149000000092</v>
          </cell>
          <cell r="I353">
            <v>67415.149000000092</v>
          </cell>
          <cell r="J353">
            <v>55024.692393013545</v>
          </cell>
          <cell r="K353">
            <v>12390.456606986547</v>
          </cell>
          <cell r="L353">
            <v>0.1837933578843908</v>
          </cell>
          <cell r="M353"/>
          <cell r="N353">
            <v>12390.456606986547</v>
          </cell>
        </row>
        <row r="354">
          <cell r="A354" t="str">
            <v>300780137</v>
          </cell>
          <cell r="B354" t="str">
            <v>ASSOCIATION CLINIQUE BONNEFON</v>
          </cell>
          <cell r="C354" t="str">
            <v>Occitanie</v>
          </cell>
          <cell r="D354"/>
          <cell r="E354">
            <v>5920.9000000000015</v>
          </cell>
          <cell r="F354"/>
          <cell r="G354"/>
          <cell r="H354">
            <v>5920.9000000000015</v>
          </cell>
          <cell r="I354">
            <v>5920.9000000000015</v>
          </cell>
          <cell r="J354">
            <v>4832.6779073023117</v>
          </cell>
          <cell r="K354">
            <v>1088.2220926976897</v>
          </cell>
          <cell r="L354">
            <v>0.1837933578843908</v>
          </cell>
          <cell r="M354"/>
          <cell r="N354">
            <v>1088.2220926976897</v>
          </cell>
        </row>
        <row r="355">
          <cell r="A355" t="str">
            <v>300780228</v>
          </cell>
          <cell r="B355" t="str">
            <v>POLYCLINIQUE LA GARAUD</v>
          </cell>
          <cell r="C355" t="str">
            <v>Occitanie</v>
          </cell>
          <cell r="D355"/>
          <cell r="E355">
            <v>2960.0009999999984</v>
          </cell>
          <cell r="F355"/>
          <cell r="G355"/>
          <cell r="H355">
            <v>2960.0009999999984</v>
          </cell>
          <cell r="I355">
            <v>2960.0009999999984</v>
          </cell>
          <cell r="J355">
            <v>2415.9724768688438</v>
          </cell>
          <cell r="K355">
            <v>544.02852313115454</v>
          </cell>
          <cell r="L355">
            <v>0.18379335788439086</v>
          </cell>
          <cell r="M355"/>
          <cell r="N355">
            <v>544.02852313115454</v>
          </cell>
        </row>
        <row r="356">
          <cell r="A356" t="str">
            <v>300788502</v>
          </cell>
          <cell r="B356" t="str">
            <v>POLYCLINIQUE DU GRAND SUD</v>
          </cell>
          <cell r="C356" t="str">
            <v>Occitanie</v>
          </cell>
          <cell r="D356"/>
          <cell r="E356">
            <v>156927.70000000007</v>
          </cell>
          <cell r="F356"/>
          <cell r="G356"/>
          <cell r="H356">
            <v>156927.70000000007</v>
          </cell>
          <cell r="I356">
            <v>156927.70000000007</v>
          </cell>
          <cell r="J356">
            <v>128085.43107192575</v>
          </cell>
          <cell r="K356">
            <v>28842.268928074322</v>
          </cell>
          <cell r="L356">
            <v>0.18379335788439077</v>
          </cell>
          <cell r="M356"/>
          <cell r="N356">
            <v>28842.268928074322</v>
          </cell>
        </row>
        <row r="357">
          <cell r="A357" t="str">
            <v>310780101</v>
          </cell>
          <cell r="B357" t="str">
            <v>CLINIQUE SAINT JEAN LANGUEDOC</v>
          </cell>
          <cell r="C357" t="str">
            <v>Occitanie</v>
          </cell>
          <cell r="D357"/>
          <cell r="E357">
            <v>23413.170999999973</v>
          </cell>
          <cell r="F357"/>
          <cell r="G357"/>
          <cell r="H357">
            <v>23413.170999999973</v>
          </cell>
          <cell r="I357">
            <v>23413.170999999973</v>
          </cell>
          <cell r="J357">
            <v>19109.985683188537</v>
          </cell>
          <cell r="K357">
            <v>4303.1853168114358</v>
          </cell>
          <cell r="L357">
            <v>0.18379335788439083</v>
          </cell>
          <cell r="M357"/>
          <cell r="N357">
            <v>4303.1853168114358</v>
          </cell>
        </row>
        <row r="358">
          <cell r="A358" t="str">
            <v>310780259</v>
          </cell>
          <cell r="B358" t="str">
            <v>SA CLINIQUE PASTEUR</v>
          </cell>
          <cell r="C358" t="str">
            <v>Occitanie</v>
          </cell>
          <cell r="D358"/>
          <cell r="E358">
            <v>640011.59999999963</v>
          </cell>
          <cell r="F358"/>
          <cell r="G358">
            <v>1208.6889999999999</v>
          </cell>
          <cell r="H358">
            <v>641220.28899999964</v>
          </cell>
          <cell r="I358">
            <v>641220.28899999964</v>
          </cell>
          <cell r="J358">
            <v>523368.2589410902</v>
          </cell>
          <cell r="K358">
            <v>117852.03005890944</v>
          </cell>
          <cell r="L358">
            <v>0.1837933578843908</v>
          </cell>
          <cell r="M358"/>
          <cell r="N358">
            <v>117852.03005890944</v>
          </cell>
        </row>
        <row r="359">
          <cell r="A359" t="str">
            <v>310780283</v>
          </cell>
          <cell r="B359" t="str">
            <v>NOUVELLE CLINIQUE DE L'UNION</v>
          </cell>
          <cell r="C359" t="str">
            <v>Occitanie</v>
          </cell>
          <cell r="D359"/>
          <cell r="E359">
            <v>152754.89000000001</v>
          </cell>
          <cell r="F359"/>
          <cell r="G359"/>
          <cell r="H359">
            <v>152754.89000000001</v>
          </cell>
          <cell r="I359">
            <v>152754.89000000001</v>
          </cell>
          <cell r="J359">
            <v>124679.55583363926</v>
          </cell>
          <cell r="K359">
            <v>28075.334166360757</v>
          </cell>
          <cell r="L359">
            <v>0.18379335788439083</v>
          </cell>
          <cell r="M359"/>
          <cell r="N359">
            <v>28075.334166360757</v>
          </cell>
        </row>
        <row r="360">
          <cell r="A360" t="str">
            <v>310780382</v>
          </cell>
          <cell r="B360" t="str">
            <v>CLINIQUE AMBROISE PARE</v>
          </cell>
          <cell r="C360" t="str">
            <v>Occitanie</v>
          </cell>
          <cell r="D360"/>
          <cell r="E360">
            <v>23687.199999999997</v>
          </cell>
          <cell r="F360"/>
          <cell r="G360"/>
          <cell r="H360">
            <v>23687.199999999997</v>
          </cell>
          <cell r="I360">
            <v>23687.199999999997</v>
          </cell>
          <cell r="J360">
            <v>19333.649973120857</v>
          </cell>
          <cell r="K360">
            <v>4353.5500268791402</v>
          </cell>
          <cell r="L360">
            <v>0.18379335788439075</v>
          </cell>
          <cell r="M360"/>
          <cell r="N360">
            <v>4353.5500268791402</v>
          </cell>
        </row>
        <row r="361">
          <cell r="A361" t="str">
            <v>310781000</v>
          </cell>
          <cell r="B361" t="str">
            <v>CLINIQUE DES CEDRES</v>
          </cell>
          <cell r="C361" t="str">
            <v>Occitanie</v>
          </cell>
          <cell r="D361"/>
          <cell r="E361">
            <v>183572.25500000012</v>
          </cell>
          <cell r="F361"/>
          <cell r="G361"/>
          <cell r="H361">
            <v>183572.25500000012</v>
          </cell>
          <cell r="I361">
            <v>183572.25500000012</v>
          </cell>
          <cell r="J361">
            <v>149832.89383914042</v>
          </cell>
          <cell r="K361">
            <v>33739.361160859698</v>
          </cell>
          <cell r="L361">
            <v>0.18379335788439094</v>
          </cell>
          <cell r="M361"/>
          <cell r="N361">
            <v>33739.361160859698</v>
          </cell>
        </row>
        <row r="362">
          <cell r="A362" t="str">
            <v>310781505</v>
          </cell>
          <cell r="B362" t="str">
            <v>CLINIQUE D'OCCITANIE</v>
          </cell>
          <cell r="C362" t="str">
            <v>Occitanie</v>
          </cell>
          <cell r="D362"/>
          <cell r="E362">
            <v>153648</v>
          </cell>
          <cell r="F362"/>
          <cell r="G362"/>
          <cell r="H362">
            <v>153648</v>
          </cell>
          <cell r="I362">
            <v>153648</v>
          </cell>
          <cell r="J362">
            <v>125408.51814777912</v>
          </cell>
          <cell r="K362">
            <v>28239.481852220881</v>
          </cell>
          <cell r="L362">
            <v>0.18379335788439083</v>
          </cell>
          <cell r="M362"/>
          <cell r="N362">
            <v>28239.481852220881</v>
          </cell>
        </row>
        <row r="363">
          <cell r="A363" t="str">
            <v>330780081</v>
          </cell>
          <cell r="B363" t="str">
            <v>CLINIQUE SAINT AUGUSTIN</v>
          </cell>
          <cell r="C363" t="str">
            <v>Nouvelle - Aquitaine</v>
          </cell>
          <cell r="D363"/>
          <cell r="E363">
            <v>10376</v>
          </cell>
          <cell r="F363"/>
          <cell r="G363"/>
          <cell r="H363">
            <v>10376</v>
          </cell>
          <cell r="I363">
            <v>10376</v>
          </cell>
          <cell r="J363">
            <v>8468.9601185915617</v>
          </cell>
          <cell r="K363">
            <v>1907.0398814084383</v>
          </cell>
          <cell r="L363">
            <v>0.18379335788439075</v>
          </cell>
          <cell r="M363"/>
          <cell r="N363">
            <v>1907.0398814084383</v>
          </cell>
        </row>
        <row r="364">
          <cell r="A364" t="str">
            <v>330780115</v>
          </cell>
          <cell r="B364" t="str">
            <v>CLINIQUE TIVOLI-DUCOS</v>
          </cell>
          <cell r="C364" t="str">
            <v>Nouvelle - Aquitaine</v>
          </cell>
          <cell r="D364"/>
          <cell r="E364">
            <v>63725.53</v>
          </cell>
          <cell r="F364"/>
          <cell r="G364"/>
          <cell r="H364">
            <v>63725.53</v>
          </cell>
          <cell r="I364">
            <v>63725.53</v>
          </cell>
          <cell r="J364">
            <v>52013.200858337514</v>
          </cell>
          <cell r="K364">
            <v>11712.329141662485</v>
          </cell>
          <cell r="L364">
            <v>0.18379335788439086</v>
          </cell>
          <cell r="M364"/>
          <cell r="N364">
            <v>11712.329141662485</v>
          </cell>
        </row>
        <row r="365">
          <cell r="A365" t="str">
            <v>330780206</v>
          </cell>
          <cell r="B365" t="str">
            <v>CLINIQUE D'ARCACHON</v>
          </cell>
          <cell r="C365" t="str">
            <v>Nouvelle - Aquitaine</v>
          </cell>
          <cell r="D365"/>
          <cell r="E365">
            <v>17100</v>
          </cell>
          <cell r="F365"/>
          <cell r="G365"/>
          <cell r="H365">
            <v>17100</v>
          </cell>
          <cell r="I365">
            <v>17100</v>
          </cell>
          <cell r="J365">
            <v>13957.133580176918</v>
          </cell>
          <cell r="K365">
            <v>3142.8664198230817</v>
          </cell>
          <cell r="L365">
            <v>0.18379335788439075</v>
          </cell>
          <cell r="M365"/>
          <cell r="N365">
            <v>3142.8664198230817</v>
          </cell>
        </row>
        <row r="366">
          <cell r="A366" t="str">
            <v>330780263</v>
          </cell>
          <cell r="B366" t="str">
            <v>POLYCLINIQUE BORDEAUX RIVE DROITE</v>
          </cell>
          <cell r="C366" t="str">
            <v>Nouvelle - Aquitaine</v>
          </cell>
          <cell r="D366"/>
          <cell r="E366">
            <v>5700</v>
          </cell>
          <cell r="F366"/>
          <cell r="G366"/>
          <cell r="H366">
            <v>5700</v>
          </cell>
          <cell r="I366">
            <v>5700</v>
          </cell>
          <cell r="J366">
            <v>4652.3778600589721</v>
          </cell>
          <cell r="K366">
            <v>1047.6221399410279</v>
          </cell>
          <cell r="L366">
            <v>0.18379335788439086</v>
          </cell>
          <cell r="M366"/>
          <cell r="N366">
            <v>1047.6221399410279</v>
          </cell>
        </row>
        <row r="367">
          <cell r="A367" t="str">
            <v>330780479</v>
          </cell>
          <cell r="B367" t="str">
            <v>POLYCLINIQUE BX-NORD AQUITAINE</v>
          </cell>
          <cell r="C367" t="str">
            <v>Nouvelle - Aquitaine</v>
          </cell>
          <cell r="D367"/>
          <cell r="E367">
            <v>111585</v>
          </cell>
          <cell r="F367"/>
          <cell r="G367"/>
          <cell r="H367">
            <v>111585</v>
          </cell>
          <cell r="I367">
            <v>111585</v>
          </cell>
          <cell r="J367">
            <v>91076.418160470246</v>
          </cell>
          <cell r="K367">
            <v>20508.581839529754</v>
          </cell>
          <cell r="L367">
            <v>0.18379335788439086</v>
          </cell>
          <cell r="M367"/>
          <cell r="N367">
            <v>20508.581839529754</v>
          </cell>
        </row>
        <row r="368">
          <cell r="A368" t="str">
            <v>330780511</v>
          </cell>
          <cell r="B368" t="str">
            <v>CLINIQUE SAINTE ANNE</v>
          </cell>
          <cell r="C368" t="str">
            <v>Nouvelle - Aquitaine</v>
          </cell>
          <cell r="D368"/>
          <cell r="E368">
            <v>21532.83</v>
          </cell>
          <cell r="F368"/>
          <cell r="G368"/>
          <cell r="H368">
            <v>21532.83</v>
          </cell>
          <cell r="I368">
            <v>21532.83</v>
          </cell>
          <cell r="J368">
            <v>17575.238869546254</v>
          </cell>
          <cell r="K368">
            <v>3957.5911304537476</v>
          </cell>
          <cell r="L368">
            <v>0.18379335788439083</v>
          </cell>
          <cell r="M368"/>
          <cell r="N368">
            <v>3957.5911304537476</v>
          </cell>
        </row>
        <row r="369">
          <cell r="A369" t="str">
            <v>340009885</v>
          </cell>
          <cell r="B369" t="str">
            <v>POLYCLINIQUE CHAMPEAU</v>
          </cell>
          <cell r="C369" t="str">
            <v>Occitanie</v>
          </cell>
          <cell r="D369"/>
          <cell r="E369">
            <v>159673.52799999999</v>
          </cell>
          <cell r="F369"/>
          <cell r="G369"/>
          <cell r="H369">
            <v>159673.52799999999</v>
          </cell>
          <cell r="I369">
            <v>159673.52799999999</v>
          </cell>
          <cell r="J369">
            <v>130326.59412363271</v>
          </cell>
          <cell r="K369">
            <v>29346.933876367286</v>
          </cell>
          <cell r="L369">
            <v>0.18379335788439075</v>
          </cell>
          <cell r="M369"/>
          <cell r="N369">
            <v>29346.933876367286</v>
          </cell>
        </row>
        <row r="370">
          <cell r="A370" t="str">
            <v>340015502</v>
          </cell>
          <cell r="B370" t="str">
            <v>CLINIQUE LE MILLENAIRE</v>
          </cell>
          <cell r="C370" t="str">
            <v>Occitanie</v>
          </cell>
          <cell r="D370"/>
          <cell r="E370">
            <v>89503.359999999986</v>
          </cell>
          <cell r="F370"/>
          <cell r="G370"/>
          <cell r="H370">
            <v>89503.359999999986</v>
          </cell>
          <cell r="I370">
            <v>89503.359999999986</v>
          </cell>
          <cell r="J370">
            <v>73053.236923664517</v>
          </cell>
          <cell r="K370">
            <v>16450.123076335469</v>
          </cell>
          <cell r="L370">
            <v>0.18379335788439083</v>
          </cell>
          <cell r="M370"/>
          <cell r="N370">
            <v>16450.123076335469</v>
          </cell>
        </row>
        <row r="371">
          <cell r="A371" t="str">
            <v>340015965</v>
          </cell>
          <cell r="B371" t="str">
            <v>SAS POLYCLINIQUE SAINT PRIVAT</v>
          </cell>
          <cell r="C371" t="str">
            <v>Occitanie</v>
          </cell>
          <cell r="D371"/>
          <cell r="E371">
            <v>222524</v>
          </cell>
          <cell r="F371"/>
          <cell r="G371"/>
          <cell r="H371">
            <v>222524</v>
          </cell>
          <cell r="I371">
            <v>222524</v>
          </cell>
          <cell r="J371">
            <v>181625.56683013382</v>
          </cell>
          <cell r="K371">
            <v>40898.433169866184</v>
          </cell>
          <cell r="L371">
            <v>0.18379335788439083</v>
          </cell>
          <cell r="M371"/>
          <cell r="N371">
            <v>40898.433169866184</v>
          </cell>
        </row>
        <row r="372">
          <cell r="A372" t="str">
            <v>340780634</v>
          </cell>
          <cell r="B372" t="str">
            <v>POLYCLINIQUE SAINT-JEAN</v>
          </cell>
          <cell r="C372" t="str">
            <v>Occitanie</v>
          </cell>
          <cell r="D372"/>
          <cell r="E372">
            <v>5800</v>
          </cell>
          <cell r="F372"/>
          <cell r="G372"/>
          <cell r="H372">
            <v>5800</v>
          </cell>
          <cell r="I372">
            <v>5800</v>
          </cell>
          <cell r="J372">
            <v>4733.9985242705334</v>
          </cell>
          <cell r="K372">
            <v>1066.0014757294666</v>
          </cell>
          <cell r="L372">
            <v>0.1837933578843908</v>
          </cell>
          <cell r="M372"/>
          <cell r="N372">
            <v>1066.0014757294666</v>
          </cell>
        </row>
        <row r="373">
          <cell r="A373" t="str">
            <v>340780667</v>
          </cell>
          <cell r="B373" t="str">
            <v>CLINIQUE DU PARC</v>
          </cell>
          <cell r="C373" t="str">
            <v>Occitanie</v>
          </cell>
          <cell r="D373"/>
          <cell r="E373">
            <v>122192.05000000005</v>
          </cell>
          <cell r="F373"/>
          <cell r="G373"/>
          <cell r="H373">
            <v>122192.05000000005</v>
          </cell>
          <cell r="I373">
            <v>122192.05000000005</v>
          </cell>
          <cell r="J373">
            <v>99733.962823722657</v>
          </cell>
          <cell r="K373">
            <v>22458.08717627739</v>
          </cell>
          <cell r="L373">
            <v>0.18379335788439086</v>
          </cell>
          <cell r="M373"/>
          <cell r="N373">
            <v>22458.08717627739</v>
          </cell>
        </row>
        <row r="374">
          <cell r="A374" t="str">
            <v>340780675</v>
          </cell>
          <cell r="B374" t="str">
            <v>CLINIQUE CLEMENTVILLE</v>
          </cell>
          <cell r="C374" t="str">
            <v>Occitanie</v>
          </cell>
          <cell r="D374"/>
          <cell r="E374">
            <v>188134.09000000008</v>
          </cell>
          <cell r="F374"/>
          <cell r="G374"/>
          <cell r="H374">
            <v>188134.09000000008</v>
          </cell>
          <cell r="I374">
            <v>188134.09000000008</v>
          </cell>
          <cell r="J374">
            <v>153556.29386637587</v>
          </cell>
          <cell r="K374">
            <v>34577.796133624215</v>
          </cell>
          <cell r="L374">
            <v>0.18379335788439086</v>
          </cell>
          <cell r="M374"/>
          <cell r="N374">
            <v>34577.796133624215</v>
          </cell>
        </row>
        <row r="375">
          <cell r="A375" t="str">
            <v>350000121</v>
          </cell>
          <cell r="B375" t="str">
            <v>CH PRIVÉ ST-GREGOIRE</v>
          </cell>
          <cell r="C375" t="str">
            <v>Bretagne</v>
          </cell>
          <cell r="D375"/>
          <cell r="E375">
            <v>251611.08000000002</v>
          </cell>
          <cell r="F375"/>
          <cell r="G375"/>
          <cell r="H375">
            <v>251611.08000000002</v>
          </cell>
          <cell r="I375">
            <v>251611.08000000002</v>
          </cell>
          <cell r="J375">
            <v>205366.63472588192</v>
          </cell>
          <cell r="K375">
            <v>46244.445274118101</v>
          </cell>
          <cell r="L375">
            <v>0.18379335788439086</v>
          </cell>
          <cell r="M375"/>
          <cell r="N375">
            <v>46244.445274118101</v>
          </cell>
        </row>
        <row r="376">
          <cell r="A376" t="str">
            <v>350002192</v>
          </cell>
          <cell r="B376" t="str">
            <v>POLYCLINIQUE SAINT LAURENT</v>
          </cell>
          <cell r="C376" t="str">
            <v>Bretagne</v>
          </cell>
          <cell r="D376"/>
          <cell r="E376">
            <v>83439.960000000021</v>
          </cell>
          <cell r="F376"/>
          <cell r="G376"/>
          <cell r="H376">
            <v>83439.960000000021</v>
          </cell>
          <cell r="I376">
            <v>83439.960000000021</v>
          </cell>
          <cell r="J376">
            <v>68104.249569860767</v>
          </cell>
          <cell r="K376">
            <v>15335.710430139254</v>
          </cell>
          <cell r="L376">
            <v>0.18379335788439077</v>
          </cell>
          <cell r="M376"/>
          <cell r="N376">
            <v>15335.710430139254</v>
          </cell>
        </row>
        <row r="377">
          <cell r="A377" t="str">
            <v>350005146</v>
          </cell>
          <cell r="B377" t="str">
            <v>POLYCLINIQUE SEVIGNE</v>
          </cell>
          <cell r="C377" t="str">
            <v>Bretagne</v>
          </cell>
          <cell r="D377"/>
          <cell r="E377">
            <v>33507.180000000022</v>
          </cell>
          <cell r="F377"/>
          <cell r="G377"/>
          <cell r="H377">
            <v>33507.180000000022</v>
          </cell>
          <cell r="I377">
            <v>33507.180000000022</v>
          </cell>
          <cell r="J377">
            <v>27348.782874563316</v>
          </cell>
          <cell r="K377">
            <v>6158.3971254367061</v>
          </cell>
          <cell r="L377">
            <v>0.1837933578843908</v>
          </cell>
          <cell r="M377"/>
          <cell r="N377">
            <v>6158.3971254367061</v>
          </cell>
        </row>
        <row r="378">
          <cell r="A378" t="str">
            <v>370000093</v>
          </cell>
          <cell r="B378" t="str">
            <v>CLINIQUE DE L'ALLIANCE</v>
          </cell>
          <cell r="C378" t="str">
            <v>Centre - Val de Loire</v>
          </cell>
          <cell r="D378"/>
          <cell r="E378">
            <v>14549.263000000001</v>
          </cell>
          <cell r="F378"/>
          <cell r="G378"/>
          <cell r="H378">
            <v>14549.263000000001</v>
          </cell>
          <cell r="I378">
            <v>14549.263000000001</v>
          </cell>
          <cell r="J378">
            <v>11875.205098486875</v>
          </cell>
          <cell r="K378">
            <v>2674.0579015131261</v>
          </cell>
          <cell r="L378">
            <v>0.18379335788439086</v>
          </cell>
          <cell r="M378"/>
          <cell r="N378">
            <v>2674.0579015131261</v>
          </cell>
        </row>
        <row r="379">
          <cell r="A379" t="str">
            <v>370007569</v>
          </cell>
          <cell r="B379" t="str">
            <v>PÔLE SANTÉ LÉONARD DE VINCI</v>
          </cell>
          <cell r="C379" t="str">
            <v>Centre - Val de Loire</v>
          </cell>
          <cell r="D379"/>
          <cell r="E379">
            <v>737993.58999999985</v>
          </cell>
          <cell r="F379"/>
          <cell r="G379"/>
          <cell r="H379">
            <v>737993.58999999985</v>
          </cell>
          <cell r="I379">
            <v>737993.58999999985</v>
          </cell>
          <cell r="J379">
            <v>602355.26999674353</v>
          </cell>
          <cell r="K379">
            <v>135638.32000325632</v>
          </cell>
          <cell r="L379">
            <v>0.18379335788439077</v>
          </cell>
          <cell r="M379"/>
          <cell r="N379">
            <v>135638.32000325632</v>
          </cell>
        </row>
        <row r="380">
          <cell r="A380" t="str">
            <v>400780342</v>
          </cell>
          <cell r="B380" t="str">
            <v>CLINIQUE JEAN LE BON</v>
          </cell>
          <cell r="C380" t="str">
            <v>Nouvelle - Aquitaine</v>
          </cell>
          <cell r="D380"/>
          <cell r="E380">
            <v>5921.8</v>
          </cell>
          <cell r="F380"/>
          <cell r="G380"/>
          <cell r="H380">
            <v>5921.8</v>
          </cell>
          <cell r="I380">
            <v>5921.8</v>
          </cell>
          <cell r="J380">
            <v>4833.4124932802151</v>
          </cell>
          <cell r="K380">
            <v>1088.3875067197851</v>
          </cell>
          <cell r="L380">
            <v>0.18379335788439072</v>
          </cell>
          <cell r="M380"/>
          <cell r="N380">
            <v>1088.3875067197851</v>
          </cell>
        </row>
        <row r="381">
          <cell r="A381" t="str">
            <v>410000202</v>
          </cell>
          <cell r="B381" t="str">
            <v>POLYCLINIQUE DE BLOIS</v>
          </cell>
          <cell r="C381" t="str">
            <v>Centre - Val de Loire</v>
          </cell>
          <cell r="D381"/>
          <cell r="E381">
            <v>80021.849999999977</v>
          </cell>
          <cell r="F381"/>
          <cell r="G381"/>
          <cell r="H381">
            <v>80021.849999999977</v>
          </cell>
          <cell r="I381">
            <v>80021.849999999977</v>
          </cell>
          <cell r="J381">
            <v>65314.365484378941</v>
          </cell>
          <cell r="K381">
            <v>14707.484515621036</v>
          </cell>
          <cell r="L381">
            <v>0.18379335788439083</v>
          </cell>
          <cell r="M381"/>
          <cell r="N381">
            <v>14707.484515621036</v>
          </cell>
        </row>
        <row r="382">
          <cell r="A382" t="str">
            <v>420011413</v>
          </cell>
          <cell r="B382" t="str">
            <v>CH PRIVÉ LOIRE</v>
          </cell>
          <cell r="C382" t="str">
            <v>Auvergne Rhône-Alpes</v>
          </cell>
          <cell r="D382"/>
          <cell r="E382">
            <v>63005.91</v>
          </cell>
          <cell r="F382"/>
          <cell r="G382"/>
          <cell r="H382">
            <v>63005.91</v>
          </cell>
          <cell r="I382">
            <v>63005.91</v>
          </cell>
          <cell r="J382">
            <v>51425.842234538286</v>
          </cell>
          <cell r="K382">
            <v>11580.067765461717</v>
          </cell>
          <cell r="L382">
            <v>0.1837933578843908</v>
          </cell>
          <cell r="M382"/>
          <cell r="N382">
            <v>11580.067765461717</v>
          </cell>
        </row>
        <row r="383">
          <cell r="A383" t="str">
            <v>420780504</v>
          </cell>
          <cell r="B383" t="str">
            <v>CLINIQUE DU PARC</v>
          </cell>
          <cell r="C383" t="str">
            <v>Auvergne Rhône-Alpes</v>
          </cell>
          <cell r="D383"/>
          <cell r="E383">
            <v>8882.7000000000007</v>
          </cell>
          <cell r="F383"/>
          <cell r="G383"/>
          <cell r="H383">
            <v>8882.7000000000007</v>
          </cell>
          <cell r="I383">
            <v>8882.7000000000007</v>
          </cell>
          <cell r="J383">
            <v>7250.1187399203218</v>
          </cell>
          <cell r="K383">
            <v>1632.5812600796789</v>
          </cell>
          <cell r="L383">
            <v>0.18379335788439088</v>
          </cell>
          <cell r="M383"/>
          <cell r="N383">
            <v>1632.5812600796789</v>
          </cell>
        </row>
        <row r="384">
          <cell r="A384" t="str">
            <v>440023364</v>
          </cell>
          <cell r="B384" t="str">
            <v>CENTRE CATHERINE DE SIENNE</v>
          </cell>
          <cell r="C384" t="str">
            <v>Pays de la Loire</v>
          </cell>
          <cell r="D384"/>
          <cell r="E384">
            <v>998433.87299999991</v>
          </cell>
          <cell r="F384"/>
          <cell r="G384"/>
          <cell r="H384">
            <v>998433.87299999991</v>
          </cell>
          <cell r="I384">
            <v>998433.87299999991</v>
          </cell>
          <cell r="J384">
            <v>814928.35885581246</v>
          </cell>
          <cell r="K384">
            <v>183505.51414418744</v>
          </cell>
          <cell r="L384">
            <v>0.18379335788439086</v>
          </cell>
          <cell r="M384"/>
          <cell r="N384">
            <v>183505.51414418744</v>
          </cell>
        </row>
        <row r="385">
          <cell r="A385" t="str">
            <v>440041580</v>
          </cell>
          <cell r="B385" t="str">
            <v>L'HÔPITAL PRIVÉ DU CONFLUENT</v>
          </cell>
          <cell r="C385" t="str">
            <v>Pays de la Loire</v>
          </cell>
          <cell r="D385"/>
          <cell r="E385">
            <v>310649.98000000004</v>
          </cell>
          <cell r="F385"/>
          <cell r="G385"/>
          <cell r="H385">
            <v>310649.98000000004</v>
          </cell>
          <cell r="I385">
            <v>310649.98000000004</v>
          </cell>
          <cell r="J385">
            <v>253554.57704908118</v>
          </cell>
          <cell r="K385">
            <v>57095.402950918855</v>
          </cell>
          <cell r="L385">
            <v>0.1837933578843908</v>
          </cell>
          <cell r="M385"/>
          <cell r="N385">
            <v>57095.402950918855</v>
          </cell>
        </row>
        <row r="386">
          <cell r="A386" t="str">
            <v>450000237</v>
          </cell>
          <cell r="B386" t="str">
            <v>CLINIQUE JEANNE D'ARC - GIEN</v>
          </cell>
          <cell r="C386" t="str">
            <v>Centre - Val de Loire</v>
          </cell>
          <cell r="D386"/>
          <cell r="E386">
            <v>2960.9</v>
          </cell>
          <cell r="F386"/>
          <cell r="G386"/>
          <cell r="H386">
            <v>2960.9</v>
          </cell>
          <cell r="I386">
            <v>2960.9</v>
          </cell>
          <cell r="J386">
            <v>2416.7062466401076</v>
          </cell>
          <cell r="K386">
            <v>544.19375335989253</v>
          </cell>
          <cell r="L386">
            <v>0.18379335788439072</v>
          </cell>
          <cell r="M386"/>
          <cell r="N386">
            <v>544.19375335989253</v>
          </cell>
        </row>
        <row r="387">
          <cell r="A387" t="str">
            <v>450010079</v>
          </cell>
          <cell r="B387" t="str">
            <v>POLYCLINIQUE LONGUES ALLEES</v>
          </cell>
          <cell r="C387" t="str">
            <v>Centre - Val de Loire</v>
          </cell>
          <cell r="D387"/>
          <cell r="E387">
            <v>38293.279999999992</v>
          </cell>
          <cell r="F387"/>
          <cell r="G387"/>
          <cell r="H387">
            <v>38293.279999999992</v>
          </cell>
          <cell r="I387">
            <v>38293.279999999992</v>
          </cell>
          <cell r="J387">
            <v>31255.229484392807</v>
          </cell>
          <cell r="K387">
            <v>7038.0505156071849</v>
          </cell>
          <cell r="L387">
            <v>0.18379335788439086</v>
          </cell>
          <cell r="M387"/>
          <cell r="N387">
            <v>7038.0505156071849</v>
          </cell>
        </row>
        <row r="388">
          <cell r="A388" t="str">
            <v>460006075</v>
          </cell>
          <cell r="B388" t="str">
            <v>CLINIQUE FONT REDONDE</v>
          </cell>
          <cell r="C388" t="str">
            <v>Occitanie</v>
          </cell>
          <cell r="D388"/>
          <cell r="E388">
            <v>27934.480000000003</v>
          </cell>
          <cell r="F388"/>
          <cell r="G388"/>
          <cell r="H388">
            <v>27934.480000000003</v>
          </cell>
          <cell r="I388">
            <v>27934.480000000003</v>
          </cell>
          <cell r="J388">
            <v>22800.308120045647</v>
          </cell>
          <cell r="K388">
            <v>5134.171879954356</v>
          </cell>
          <cell r="L388">
            <v>0.18379335788439075</v>
          </cell>
          <cell r="M388"/>
          <cell r="N388">
            <v>5134.171879954356</v>
          </cell>
        </row>
        <row r="389">
          <cell r="A389" t="str">
            <v>470000159</v>
          </cell>
          <cell r="B389" t="str">
            <v>CLINIQUE CALABET</v>
          </cell>
          <cell r="C389" t="str">
            <v>Nouvelle - Aquitaine</v>
          </cell>
          <cell r="D389"/>
          <cell r="E389">
            <v>52505.692999999999</v>
          </cell>
          <cell r="F389"/>
          <cell r="G389"/>
          <cell r="H389">
            <v>52505.692999999999</v>
          </cell>
          <cell r="I389">
            <v>52505.692999999999</v>
          </cell>
          <cell r="J389">
            <v>42855.495375483042</v>
          </cell>
          <cell r="K389">
            <v>9650.1976245169571</v>
          </cell>
          <cell r="L389">
            <v>0.18379335788439088</v>
          </cell>
          <cell r="M389"/>
          <cell r="N389">
            <v>9650.1976245169571</v>
          </cell>
        </row>
        <row r="390">
          <cell r="A390" t="str">
            <v>490000262</v>
          </cell>
          <cell r="B390" t="str">
            <v>CLINIQUE SAINT-JOSEPH</v>
          </cell>
          <cell r="C390" t="str">
            <v>Pays de la Loire</v>
          </cell>
          <cell r="D390"/>
          <cell r="E390">
            <v>209218.23000000004</v>
          </cell>
          <cell r="F390"/>
          <cell r="G390"/>
          <cell r="H390">
            <v>209218.23000000004</v>
          </cell>
          <cell r="I390">
            <v>209218.23000000004</v>
          </cell>
          <cell r="J390">
            <v>170765.30897767126</v>
          </cell>
          <cell r="K390">
            <v>38452.921022328781</v>
          </cell>
          <cell r="L390">
            <v>0.18379335788439075</v>
          </cell>
          <cell r="M390">
            <v>-376826.21897767123</v>
          </cell>
          <cell r="N390">
            <v>-338373.29795534245</v>
          </cell>
        </row>
        <row r="391">
          <cell r="A391" t="str">
            <v>510000185</v>
          </cell>
          <cell r="B391" t="str">
            <v>POLYCLINIQUE COURLANCY - REIMS</v>
          </cell>
          <cell r="C391" t="str">
            <v>Grand Est</v>
          </cell>
          <cell r="D391"/>
          <cell r="E391">
            <v>251084.32000000018</v>
          </cell>
          <cell r="F391"/>
          <cell r="G391"/>
          <cell r="H391">
            <v>251084.32000000018</v>
          </cell>
          <cell r="I391">
            <v>251084.32000000018</v>
          </cell>
          <cell r="J391">
            <v>204936.68971508124</v>
          </cell>
          <cell r="K391">
            <v>46147.630284918938</v>
          </cell>
          <cell r="L391">
            <v>0.1837933578843908</v>
          </cell>
          <cell r="M391"/>
          <cell r="N391">
            <v>46147.630284918938</v>
          </cell>
        </row>
        <row r="392">
          <cell r="A392" t="str">
            <v>520780180</v>
          </cell>
          <cell r="B392" t="str">
            <v>CLINIQUE FRANCOIS 1ER</v>
          </cell>
          <cell r="C392" t="str">
            <v>Grand Est</v>
          </cell>
          <cell r="D392"/>
          <cell r="E392">
            <v>14549.25</v>
          </cell>
          <cell r="F392"/>
          <cell r="G392"/>
          <cell r="H392">
            <v>14549.25</v>
          </cell>
          <cell r="I392">
            <v>14549.25</v>
          </cell>
          <cell r="J392">
            <v>11875.194487800527</v>
          </cell>
          <cell r="K392">
            <v>2674.055512199473</v>
          </cell>
          <cell r="L392">
            <v>0.1837933578843908</v>
          </cell>
          <cell r="M392"/>
          <cell r="N392">
            <v>2674.055512199473</v>
          </cell>
        </row>
        <row r="393">
          <cell r="A393" t="str">
            <v>520780214</v>
          </cell>
          <cell r="B393" t="str">
            <v>CENTRE MÉDICO-CHIRURGICAL</v>
          </cell>
          <cell r="C393" t="str">
            <v>Grand Est</v>
          </cell>
          <cell r="D393"/>
          <cell r="E393">
            <v>149857.33000000002</v>
          </cell>
          <cell r="F393"/>
          <cell r="G393"/>
          <cell r="H393">
            <v>149857.33000000002</v>
          </cell>
          <cell r="I393">
            <v>149857.33000000002</v>
          </cell>
          <cell r="J393">
            <v>122314.54811571076</v>
          </cell>
          <cell r="K393">
            <v>27542.781884289259</v>
          </cell>
          <cell r="L393">
            <v>0.18379335788439083</v>
          </cell>
          <cell r="M393"/>
          <cell r="N393">
            <v>27542.781884289259</v>
          </cell>
        </row>
        <row r="394">
          <cell r="A394" t="str">
            <v>530031962</v>
          </cell>
          <cell r="B394" t="str">
            <v>POLYCLINIQUE DU MAINE</v>
          </cell>
          <cell r="C394" t="str">
            <v>Pays de la Loire</v>
          </cell>
          <cell r="D394"/>
          <cell r="E394">
            <v>139650</v>
          </cell>
          <cell r="F394"/>
          <cell r="G394"/>
          <cell r="H394">
            <v>139650</v>
          </cell>
          <cell r="I394">
            <v>139650</v>
          </cell>
          <cell r="J394">
            <v>113983.25757144483</v>
          </cell>
          <cell r="K394">
            <v>25666.742428555168</v>
          </cell>
          <cell r="L394">
            <v>0.18379335788439075</v>
          </cell>
          <cell r="M394"/>
          <cell r="N394">
            <v>25666.742428555168</v>
          </cell>
        </row>
        <row r="395">
          <cell r="A395" t="str">
            <v>540000445</v>
          </cell>
          <cell r="B395" t="str">
            <v>ESPACE CHIRURGICAL AMBROISE PARE NANCY</v>
          </cell>
          <cell r="C395" t="str">
            <v>Grand Est</v>
          </cell>
          <cell r="D395"/>
          <cell r="E395">
            <v>682</v>
          </cell>
          <cell r="F395"/>
          <cell r="G395"/>
          <cell r="H395">
            <v>682</v>
          </cell>
          <cell r="I395">
            <v>682</v>
          </cell>
          <cell r="J395">
            <v>556.65292992284549</v>
          </cell>
          <cell r="K395">
            <v>125.34707007715451</v>
          </cell>
          <cell r="L395">
            <v>0.18379335788439077</v>
          </cell>
          <cell r="M395"/>
          <cell r="N395">
            <v>125.34707007715451</v>
          </cell>
        </row>
        <row r="396">
          <cell r="A396" t="str">
            <v>540000486</v>
          </cell>
          <cell r="B396" t="str">
            <v>POLYCLINIQUE DE GENTILLY</v>
          </cell>
          <cell r="C396" t="str">
            <v>Grand Est</v>
          </cell>
          <cell r="D396"/>
          <cell r="E396">
            <v>334946.30000000005</v>
          </cell>
          <cell r="F396"/>
          <cell r="G396"/>
          <cell r="H396">
            <v>334946.30000000005</v>
          </cell>
          <cell r="I396">
            <v>334946.30000000005</v>
          </cell>
          <cell r="J396">
            <v>273385.39481204748</v>
          </cell>
          <cell r="K396">
            <v>61560.905187952565</v>
          </cell>
          <cell r="L396">
            <v>0.18379335788439088</v>
          </cell>
          <cell r="M396"/>
          <cell r="N396">
            <v>61560.905187952565</v>
          </cell>
        </row>
        <row r="397">
          <cell r="A397" t="str">
            <v>560008799</v>
          </cell>
          <cell r="B397" t="str">
            <v>CLINIQUE OCEANE</v>
          </cell>
          <cell r="C397" t="str">
            <v>Bretagne</v>
          </cell>
          <cell r="D397"/>
          <cell r="E397">
            <v>85651.469999999972</v>
          </cell>
          <cell r="F397"/>
          <cell r="G397"/>
          <cell r="H397">
            <v>85651.469999999972</v>
          </cell>
          <cell r="I397">
            <v>85651.469999999972</v>
          </cell>
          <cell r="J397">
            <v>69909.298720965817</v>
          </cell>
          <cell r="K397">
            <v>15742.171279034155</v>
          </cell>
          <cell r="L397">
            <v>0.18379335788439077</v>
          </cell>
          <cell r="M397"/>
          <cell r="N397">
            <v>15742.171279034155</v>
          </cell>
        </row>
        <row r="398">
          <cell r="A398" t="str">
            <v>570000646</v>
          </cell>
          <cell r="B398" t="str">
            <v>HÔPITAL CLINIQUE CLAUDE BERNARD</v>
          </cell>
          <cell r="C398" t="str">
            <v>Grand Est</v>
          </cell>
          <cell r="D398"/>
          <cell r="E398">
            <v>100285.60999999996</v>
          </cell>
          <cell r="F398"/>
          <cell r="G398"/>
          <cell r="H398">
            <v>100285.60999999996</v>
          </cell>
          <cell r="I398">
            <v>100285.60999999996</v>
          </cell>
          <cell r="J398">
            <v>81853.780990615531</v>
          </cell>
          <cell r="K398">
            <v>18431.829009384426</v>
          </cell>
          <cell r="L398">
            <v>0.18379335788439075</v>
          </cell>
          <cell r="M398"/>
          <cell r="N398">
            <v>18431.829009384426</v>
          </cell>
        </row>
        <row r="399">
          <cell r="A399" t="str">
            <v>580780138</v>
          </cell>
          <cell r="B399" t="str">
            <v>POLYCLINIQUE DU VAL DE LOIRE</v>
          </cell>
          <cell r="C399" t="str">
            <v>Bourgogne Franche-Comté</v>
          </cell>
          <cell r="D399"/>
          <cell r="E399">
            <v>59850</v>
          </cell>
          <cell r="F399"/>
          <cell r="G399"/>
          <cell r="H399">
            <v>59850</v>
          </cell>
          <cell r="I399">
            <v>59850</v>
          </cell>
          <cell r="J399">
            <v>48849.967530619208</v>
          </cell>
          <cell r="K399">
            <v>11000.032469380792</v>
          </cell>
          <cell r="L399">
            <v>0.18379335788439086</v>
          </cell>
          <cell r="M399"/>
          <cell r="N399">
            <v>11000.032469380792</v>
          </cell>
        </row>
        <row r="400">
          <cell r="A400" t="str">
            <v>590780383</v>
          </cell>
          <cell r="B400" t="str">
            <v>POLYCLINIQUE DE LA LOUVIERE</v>
          </cell>
          <cell r="C400" t="str">
            <v>Hauts de France</v>
          </cell>
          <cell r="D400"/>
          <cell r="E400">
            <v>24037.506000000008</v>
          </cell>
          <cell r="F400"/>
          <cell r="G400"/>
          <cell r="H400">
            <v>24037.506000000008</v>
          </cell>
          <cell r="I400">
            <v>24037.506000000008</v>
          </cell>
          <cell r="J400">
            <v>19619.572057093814</v>
          </cell>
          <cell r="K400">
            <v>4417.9339429061947</v>
          </cell>
          <cell r="L400">
            <v>0.18379335788439088</v>
          </cell>
          <cell r="M400"/>
          <cell r="N400">
            <v>4417.9339429061947</v>
          </cell>
        </row>
        <row r="401">
          <cell r="A401" t="str">
            <v>590815056</v>
          </cell>
          <cell r="B401" t="str">
            <v>CLINIQUE DE FLANDRE</v>
          </cell>
          <cell r="C401" t="str">
            <v>Hauts de France</v>
          </cell>
          <cell r="D401"/>
          <cell r="E401">
            <v>52377.419999999984</v>
          </cell>
          <cell r="F401"/>
          <cell r="G401"/>
          <cell r="H401">
            <v>52377.419999999984</v>
          </cell>
          <cell r="I401">
            <v>52377.419999999984</v>
          </cell>
          <cell r="J401">
            <v>42750.798100878936</v>
          </cell>
          <cell r="K401">
            <v>9626.621899121048</v>
          </cell>
          <cell r="L401">
            <v>0.18379335788439086</v>
          </cell>
          <cell r="M401"/>
          <cell r="N401">
            <v>9626.621899121048</v>
          </cell>
        </row>
        <row r="402">
          <cell r="A402" t="str">
            <v>600100754</v>
          </cell>
          <cell r="B402" t="str">
            <v>POLYCLINIQUE SAINT-COME SA</v>
          </cell>
          <cell r="C402" t="str">
            <v>Hauts de France</v>
          </cell>
          <cell r="D402"/>
          <cell r="E402">
            <v>83688.070000000007</v>
          </cell>
          <cell r="F402"/>
          <cell r="G402"/>
          <cell r="H402">
            <v>83688.070000000007</v>
          </cell>
          <cell r="I402">
            <v>83688.070000000007</v>
          </cell>
          <cell r="J402">
            <v>68306.758599836045</v>
          </cell>
          <cell r="K402">
            <v>15381.311400163962</v>
          </cell>
          <cell r="L402">
            <v>0.18379335788439094</v>
          </cell>
          <cell r="M402"/>
          <cell r="N402">
            <v>15381.311400163962</v>
          </cell>
        </row>
        <row r="403">
          <cell r="A403" t="str">
            <v>620100099</v>
          </cell>
          <cell r="B403" t="str">
            <v>HÔPITAL PRIVÉ ARRAS LES BONNETTES</v>
          </cell>
          <cell r="C403" t="str">
            <v>Hauts de France</v>
          </cell>
          <cell r="D403"/>
          <cell r="E403">
            <v>27352.589999999997</v>
          </cell>
          <cell r="F403"/>
          <cell r="G403"/>
          <cell r="H403">
            <v>27352.589999999997</v>
          </cell>
          <cell r="I403">
            <v>27352.589999999997</v>
          </cell>
          <cell r="J403">
            <v>22325.365637064988</v>
          </cell>
          <cell r="K403">
            <v>5027.2243629350087</v>
          </cell>
          <cell r="L403">
            <v>0.1837933578843908</v>
          </cell>
          <cell r="M403"/>
          <cell r="N403">
            <v>5027.2243629350087</v>
          </cell>
        </row>
        <row r="404">
          <cell r="A404" t="str">
            <v>620101311</v>
          </cell>
          <cell r="B404" t="str">
            <v>CLINIQUE DES 2 CAPS</v>
          </cell>
          <cell r="C404" t="str">
            <v>Hauts de France</v>
          </cell>
          <cell r="D404"/>
          <cell r="E404">
            <v>9684</v>
          </cell>
          <cell r="F404"/>
          <cell r="G404"/>
          <cell r="H404">
            <v>9684</v>
          </cell>
          <cell r="I404">
            <v>9684</v>
          </cell>
          <cell r="J404">
            <v>7904.1451222475598</v>
          </cell>
          <cell r="K404">
            <v>1779.8548777524402</v>
          </cell>
          <cell r="L404">
            <v>0.18379335788439077</v>
          </cell>
          <cell r="M404"/>
          <cell r="N404">
            <v>1779.8548777524402</v>
          </cell>
        </row>
        <row r="405">
          <cell r="A405" t="str">
            <v>620101501</v>
          </cell>
          <cell r="B405" t="str">
            <v>POLYCLINIQUE DE BOIS-BERNARD SA</v>
          </cell>
          <cell r="C405" t="str">
            <v>Hauts de France</v>
          </cell>
          <cell r="D405"/>
          <cell r="E405">
            <v>6490.5540000000001</v>
          </cell>
          <cell r="F405"/>
          <cell r="G405"/>
          <cell r="H405">
            <v>6490.5540000000001</v>
          </cell>
          <cell r="I405">
            <v>6490.5540000000001</v>
          </cell>
          <cell r="J405">
            <v>5297.6332858100359</v>
          </cell>
          <cell r="K405">
            <v>1192.9207141899642</v>
          </cell>
          <cell r="L405">
            <v>0.1837933578843908</v>
          </cell>
          <cell r="M405"/>
          <cell r="N405">
            <v>1192.9207141899642</v>
          </cell>
        </row>
        <row r="406">
          <cell r="A406" t="str">
            <v>630780211</v>
          </cell>
          <cell r="B406" t="str">
            <v>POLE SANTÉ REPUBLIQUE - CLERMONT</v>
          </cell>
          <cell r="C406" t="str">
            <v>Auvergne Rhône-Alpes</v>
          </cell>
          <cell r="D406"/>
          <cell r="E406">
            <v>76064.56</v>
          </cell>
          <cell r="F406"/>
          <cell r="G406"/>
          <cell r="H406">
            <v>76064.56</v>
          </cell>
          <cell r="I406">
            <v>76064.56</v>
          </cell>
          <cell r="J406">
            <v>62084.399101601281</v>
          </cell>
          <cell r="K406">
            <v>13980.160898398717</v>
          </cell>
          <cell r="L406">
            <v>0.1837933578843908</v>
          </cell>
          <cell r="M406"/>
          <cell r="N406">
            <v>13980.160898398717</v>
          </cell>
        </row>
        <row r="407">
          <cell r="A407" t="str">
            <v>640016580</v>
          </cell>
          <cell r="B407" t="str">
            <v>CENTRE DE CARDIOLOGIE DU PAYS BASQUE</v>
          </cell>
          <cell r="C407" t="str">
            <v>Nouvelle - Aquitaine</v>
          </cell>
          <cell r="D407"/>
          <cell r="E407">
            <v>760.87200000000007</v>
          </cell>
          <cell r="F407"/>
          <cell r="G407"/>
          <cell r="H407">
            <v>760.87200000000007</v>
          </cell>
          <cell r="I407">
            <v>760.87200000000007</v>
          </cell>
          <cell r="J407">
            <v>621.02878019978778</v>
          </cell>
          <cell r="K407">
            <v>139.8432198002123</v>
          </cell>
          <cell r="L407">
            <v>0.18379335788439091</v>
          </cell>
          <cell r="M407"/>
          <cell r="N407">
            <v>139.8432198002123</v>
          </cell>
        </row>
        <row r="408">
          <cell r="A408" t="str">
            <v>640018206</v>
          </cell>
          <cell r="B408" t="str">
            <v>CAPIO CLINIQUE BELHARRA</v>
          </cell>
          <cell r="C408" t="str">
            <v>Nouvelle - Aquitaine</v>
          </cell>
          <cell r="D408"/>
          <cell r="E408">
            <v>56160.120000000024</v>
          </cell>
          <cell r="F408"/>
          <cell r="G408"/>
          <cell r="H408">
            <v>56160.120000000024</v>
          </cell>
          <cell r="I408">
            <v>56160.120000000024</v>
          </cell>
          <cell r="J408">
            <v>45838.262966009686</v>
          </cell>
          <cell r="K408">
            <v>10321.857033990338</v>
          </cell>
          <cell r="L408">
            <v>0.1837933578843908</v>
          </cell>
          <cell r="M408"/>
          <cell r="N408">
            <v>10321.857033990338</v>
          </cell>
        </row>
        <row r="409">
          <cell r="A409" t="str">
            <v>640780490</v>
          </cell>
          <cell r="B409" t="str">
            <v>POLYCLINIQUE AGUILERA</v>
          </cell>
          <cell r="C409" t="str">
            <v>Nouvelle - Aquitaine</v>
          </cell>
          <cell r="D409"/>
          <cell r="E409">
            <v>13094.324999999997</v>
          </cell>
          <cell r="F409"/>
          <cell r="G409"/>
          <cell r="H409">
            <v>13094.324999999997</v>
          </cell>
          <cell r="I409">
            <v>13094.324999999997</v>
          </cell>
          <cell r="J409">
            <v>10687.675039020472</v>
          </cell>
          <cell r="K409">
            <v>2406.6499609795246</v>
          </cell>
          <cell r="L409">
            <v>0.18379335788439077</v>
          </cell>
          <cell r="M409"/>
          <cell r="N409">
            <v>2406.6499609795246</v>
          </cell>
        </row>
        <row r="410">
          <cell r="A410" t="str">
            <v>640780938</v>
          </cell>
          <cell r="B410" t="str">
            <v>CLINIQUE CHIRURGICALE MARZET</v>
          </cell>
          <cell r="C410" t="str">
            <v>Nouvelle - Aquitaine</v>
          </cell>
          <cell r="D410"/>
          <cell r="E410">
            <v>79167.780000000028</v>
          </cell>
          <cell r="F410"/>
          <cell r="G410"/>
          <cell r="H410">
            <v>79167.780000000028</v>
          </cell>
          <cell r="I410">
            <v>79167.780000000028</v>
          </cell>
          <cell r="J410">
            <v>64617.267877547303</v>
          </cell>
          <cell r="K410">
            <v>14550.512122452725</v>
          </cell>
          <cell r="L410">
            <v>0.18379335788439083</v>
          </cell>
          <cell r="M410"/>
          <cell r="N410">
            <v>14550.512122452725</v>
          </cell>
        </row>
        <row r="411">
          <cell r="A411" t="str">
            <v>650780679</v>
          </cell>
          <cell r="B411" t="str">
            <v>POLYCLINIQUE DE L ORMEAU</v>
          </cell>
          <cell r="C411" t="str">
            <v>Occitanie</v>
          </cell>
          <cell r="D411"/>
          <cell r="E411">
            <v>212664.171</v>
          </cell>
          <cell r="F411"/>
          <cell r="G411"/>
          <cell r="H411">
            <v>212664.171</v>
          </cell>
          <cell r="I411">
            <v>212664.171</v>
          </cell>
          <cell r="J411">
            <v>173577.90891020972</v>
          </cell>
          <cell r="K411">
            <v>39086.262089790282</v>
          </cell>
          <cell r="L411">
            <v>0.1837933578843908</v>
          </cell>
          <cell r="M411"/>
          <cell r="N411">
            <v>39086.262089790282</v>
          </cell>
        </row>
        <row r="412">
          <cell r="A412" t="str">
            <v>660006305</v>
          </cell>
          <cell r="B412" t="str">
            <v>LA CLINIQUE MUTUALISTE CATALANE</v>
          </cell>
          <cell r="C412" t="str">
            <v>Occitanie</v>
          </cell>
          <cell r="D412"/>
          <cell r="E412">
            <v>159888.59999999998</v>
          </cell>
          <cell r="F412"/>
          <cell r="G412"/>
          <cell r="H412">
            <v>159888.59999999998</v>
          </cell>
          <cell r="I412">
            <v>159888.59999999998</v>
          </cell>
          <cell r="J412">
            <v>130502.13731856577</v>
          </cell>
          <cell r="K412">
            <v>29386.462681434205</v>
          </cell>
          <cell r="L412">
            <v>0.1837933578843908</v>
          </cell>
          <cell r="M412">
            <v>-8882.6999999999825</v>
          </cell>
          <cell r="N412">
            <v>20503.762681434222</v>
          </cell>
        </row>
        <row r="413">
          <cell r="A413" t="str">
            <v>660780784</v>
          </cell>
          <cell r="B413" t="str">
            <v>CLINIQUE SAINT PIERRE</v>
          </cell>
          <cell r="C413" t="str">
            <v>Occitanie</v>
          </cell>
          <cell r="D413"/>
          <cell r="E413">
            <v>342404.34400000004</v>
          </cell>
          <cell r="F413"/>
          <cell r="G413"/>
          <cell r="H413">
            <v>342404.34400000004</v>
          </cell>
          <cell r="I413">
            <v>342404.34400000004</v>
          </cell>
          <cell r="J413">
            <v>279472.69986203796</v>
          </cell>
          <cell r="K413">
            <v>62931.644137962081</v>
          </cell>
          <cell r="L413">
            <v>0.18379335788439083</v>
          </cell>
          <cell r="M413"/>
          <cell r="N413">
            <v>62931.644137962081</v>
          </cell>
        </row>
        <row r="414">
          <cell r="A414" t="str">
            <v>670780170</v>
          </cell>
          <cell r="B414" t="str">
            <v>CLINIQUE DE L'ORANGERIE STRASB.</v>
          </cell>
          <cell r="C414" t="str">
            <v>Grand Est</v>
          </cell>
          <cell r="D414"/>
          <cell r="E414">
            <v>35791.250000000029</v>
          </cell>
          <cell r="F414"/>
          <cell r="G414"/>
          <cell r="H414">
            <v>35791.250000000029</v>
          </cell>
          <cell r="I414">
            <v>35791.250000000029</v>
          </cell>
          <cell r="J414">
            <v>29213.05597962032</v>
          </cell>
          <cell r="K414">
            <v>6578.1940203797094</v>
          </cell>
          <cell r="L414">
            <v>0.18379335788439086</v>
          </cell>
          <cell r="M414"/>
          <cell r="N414">
            <v>6578.1940203797094</v>
          </cell>
        </row>
        <row r="415">
          <cell r="A415" t="str">
            <v>680000320</v>
          </cell>
          <cell r="B415" t="str">
            <v>CLINIQUE DIACONAT FONDERIE</v>
          </cell>
          <cell r="C415" t="str">
            <v>Grand Est</v>
          </cell>
          <cell r="D415"/>
          <cell r="E415">
            <v>151.25</v>
          </cell>
          <cell r="F415"/>
          <cell r="G415"/>
          <cell r="H415">
            <v>151.25</v>
          </cell>
          <cell r="I415">
            <v>151.25</v>
          </cell>
          <cell r="J415">
            <v>123.45125461998589</v>
          </cell>
          <cell r="K415">
            <v>27.798745380014111</v>
          </cell>
          <cell r="L415">
            <v>0.18379335788439083</v>
          </cell>
          <cell r="M415"/>
          <cell r="N415">
            <v>27.798745380014111</v>
          </cell>
        </row>
        <row r="416">
          <cell r="A416" t="str">
            <v>690022108</v>
          </cell>
          <cell r="B416" t="str">
            <v>CENTRE DE DIALYSE BAYARD</v>
          </cell>
          <cell r="C416" t="str">
            <v>Auvergne Rhône-Alpes</v>
          </cell>
          <cell r="D416"/>
          <cell r="E416">
            <v>199.40199999999999</v>
          </cell>
          <cell r="F416"/>
          <cell r="G416"/>
          <cell r="H416">
            <v>199.40199999999999</v>
          </cell>
          <cell r="I416">
            <v>199.40199999999999</v>
          </cell>
          <cell r="J416">
            <v>162.75323685113671</v>
          </cell>
          <cell r="K416">
            <v>36.648763148863281</v>
          </cell>
          <cell r="L416">
            <v>0.18379335788439075</v>
          </cell>
          <cell r="M416"/>
          <cell r="N416">
            <v>36.648763148863281</v>
          </cell>
        </row>
        <row r="417">
          <cell r="A417" t="str">
            <v>690023411</v>
          </cell>
          <cell r="B417" t="str">
            <v>HÔPITAL PRIVÉ JEAN MERMOZ</v>
          </cell>
          <cell r="C417" t="str">
            <v>Auvergne Rhône-Alpes</v>
          </cell>
          <cell r="D417"/>
          <cell r="E417">
            <v>77863.920000000042</v>
          </cell>
          <cell r="F417"/>
          <cell r="G417"/>
          <cell r="H417">
            <v>77863.920000000042</v>
          </cell>
          <cell r="I417">
            <v>77863.920000000042</v>
          </cell>
          <cell r="J417">
            <v>63553.048685158457</v>
          </cell>
          <cell r="K417">
            <v>14310.871314841585</v>
          </cell>
          <cell r="L417">
            <v>0.18379335788439083</v>
          </cell>
          <cell r="M417"/>
          <cell r="N417">
            <v>14310.871314841585</v>
          </cell>
        </row>
        <row r="418">
          <cell r="A418" t="str">
            <v>690780358</v>
          </cell>
          <cell r="B418" t="str">
            <v>CLINIQUE DU VAL D'OUEST-VENDOME</v>
          </cell>
          <cell r="C418" t="str">
            <v>Auvergne Rhône-Alpes</v>
          </cell>
          <cell r="D418"/>
          <cell r="E418">
            <v>5920</v>
          </cell>
          <cell r="F418"/>
          <cell r="G418"/>
          <cell r="H418">
            <v>5920</v>
          </cell>
          <cell r="I418">
            <v>5920</v>
          </cell>
          <cell r="J418">
            <v>4831.9433213244065</v>
          </cell>
          <cell r="K418">
            <v>1088.0566786755935</v>
          </cell>
          <cell r="L418">
            <v>0.1837933578843908</v>
          </cell>
          <cell r="M418"/>
          <cell r="N418">
            <v>1088.0566786755935</v>
          </cell>
        </row>
        <row r="419">
          <cell r="A419" t="str">
            <v>690780390</v>
          </cell>
          <cell r="B419" t="str">
            <v>POLYCLINIQUE DE RILLIEUX</v>
          </cell>
          <cell r="C419" t="str">
            <v>Auvergne Rhône-Alpes</v>
          </cell>
          <cell r="D419"/>
          <cell r="E419">
            <v>10184.5</v>
          </cell>
          <cell r="F419"/>
          <cell r="G419"/>
          <cell r="H419">
            <v>10184.5</v>
          </cell>
          <cell r="I419">
            <v>10184.5</v>
          </cell>
          <cell r="J419">
            <v>8312.6565466264219</v>
          </cell>
          <cell r="K419">
            <v>1871.8434533735781</v>
          </cell>
          <cell r="L419">
            <v>0.1837933578843908</v>
          </cell>
          <cell r="M419"/>
          <cell r="N419">
            <v>1871.8434533735781</v>
          </cell>
        </row>
        <row r="420">
          <cell r="A420" t="str">
            <v>690780648</v>
          </cell>
          <cell r="B420" t="str">
            <v>CLINIQUE DE LA SAUVEGARDE</v>
          </cell>
          <cell r="C420" t="str">
            <v>Auvergne Rhône-Alpes</v>
          </cell>
          <cell r="D420"/>
          <cell r="E420">
            <v>71989.329999999987</v>
          </cell>
          <cell r="F420"/>
          <cell r="G420"/>
          <cell r="H420">
            <v>71989.329999999987</v>
          </cell>
          <cell r="I420">
            <v>71989.329999999987</v>
          </cell>
          <cell r="J420">
            <v>58758.169307452474</v>
          </cell>
          <cell r="K420">
            <v>13231.160692547513</v>
          </cell>
          <cell r="L420">
            <v>0.18379335788439086</v>
          </cell>
          <cell r="M420"/>
          <cell r="N420">
            <v>13231.160692547513</v>
          </cell>
        </row>
        <row r="421">
          <cell r="A421" t="str">
            <v>690782834</v>
          </cell>
          <cell r="B421" t="str">
            <v>CLINIQUE DU TONKIN</v>
          </cell>
          <cell r="C421" t="str">
            <v>Auvergne Rhône-Alpes</v>
          </cell>
          <cell r="D421"/>
          <cell r="E421">
            <v>9628.7349999999933</v>
          </cell>
          <cell r="F421"/>
          <cell r="G421"/>
          <cell r="H421">
            <v>9628.7349999999933</v>
          </cell>
          <cell r="I421">
            <v>9628.7349999999933</v>
          </cell>
          <cell r="J421">
            <v>7859.0374621710353</v>
          </cell>
          <cell r="K421">
            <v>1769.697537828958</v>
          </cell>
          <cell r="L421">
            <v>0.18379335788439077</v>
          </cell>
          <cell r="M421"/>
          <cell r="N421">
            <v>1769.697537828958</v>
          </cell>
        </row>
        <row r="422">
          <cell r="A422" t="str">
            <v>690793468</v>
          </cell>
          <cell r="B422" t="str">
            <v>INFIRMERIE PROTESTANTE DE LYON</v>
          </cell>
          <cell r="C422" t="str">
            <v>Auvergne Rhône-Alpes</v>
          </cell>
          <cell r="D422"/>
          <cell r="E422">
            <v>83361.299999999988</v>
          </cell>
          <cell r="F422"/>
          <cell r="G422"/>
          <cell r="H422">
            <v>83361.299999999988</v>
          </cell>
          <cell r="I422">
            <v>83361.299999999988</v>
          </cell>
          <cell r="J422">
            <v>68040.046755391915</v>
          </cell>
          <cell r="K422">
            <v>15321.253244608073</v>
          </cell>
          <cell r="L422">
            <v>0.18379335788439091</v>
          </cell>
          <cell r="M422"/>
          <cell r="N422">
            <v>15321.253244608073</v>
          </cell>
        </row>
        <row r="423">
          <cell r="A423" t="str">
            <v>710780917</v>
          </cell>
          <cell r="B423" t="str">
            <v>HÔPITAL PRIVÉ SAINTE MARIE</v>
          </cell>
          <cell r="C423" t="str">
            <v>Bourgogne Franche-Comté</v>
          </cell>
          <cell r="D423"/>
          <cell r="E423">
            <v>77640.709999999963</v>
          </cell>
          <cell r="F423"/>
          <cell r="G423"/>
          <cell r="H423">
            <v>77640.709999999963</v>
          </cell>
          <cell r="I423">
            <v>77640.709999999963</v>
          </cell>
          <cell r="J423">
            <v>63370.863200571766</v>
          </cell>
          <cell r="K423">
            <v>14269.846799428196</v>
          </cell>
          <cell r="L423">
            <v>0.18379335788439086</v>
          </cell>
          <cell r="M423"/>
          <cell r="N423">
            <v>14269.846799428196</v>
          </cell>
        </row>
        <row r="424">
          <cell r="A424" t="str">
            <v>720000249</v>
          </cell>
          <cell r="B424" t="str">
            <v>CLINIQUE VICTOR HUGO</v>
          </cell>
          <cell r="C424" t="str">
            <v>Pays de la Loire</v>
          </cell>
          <cell r="D424"/>
          <cell r="E424">
            <v>292921.07999999996</v>
          </cell>
          <cell r="F424"/>
          <cell r="G424"/>
          <cell r="H424">
            <v>292921.07999999996</v>
          </cell>
          <cell r="I424">
            <v>292921.07999999996</v>
          </cell>
          <cell r="J424">
            <v>239084.13111167768</v>
          </cell>
          <cell r="K424">
            <v>53836.94888832228</v>
          </cell>
          <cell r="L424">
            <v>0.18379335788439086</v>
          </cell>
          <cell r="M424"/>
          <cell r="N424">
            <v>53836.94888832228</v>
          </cell>
        </row>
        <row r="425">
          <cell r="A425" t="str">
            <v>730004298</v>
          </cell>
          <cell r="B425" t="str">
            <v>HÔPITAL PRIVÉ MEDIPOLE DE SAVOIE</v>
          </cell>
          <cell r="C425" t="str">
            <v>Auvergne Rhône-Alpes</v>
          </cell>
          <cell r="D425"/>
          <cell r="E425">
            <v>43162.50999999998</v>
          </cell>
          <cell r="F425"/>
          <cell r="G425"/>
          <cell r="H425">
            <v>43162.50999999998</v>
          </cell>
          <cell r="I425">
            <v>43162.50999999998</v>
          </cell>
          <cell r="J425">
            <v>35229.527352381388</v>
          </cell>
          <cell r="K425">
            <v>7932.9826476185917</v>
          </cell>
          <cell r="L425">
            <v>0.18379335788439077</v>
          </cell>
          <cell r="M425"/>
          <cell r="N425">
            <v>7932.9826476185917</v>
          </cell>
        </row>
        <row r="426">
          <cell r="A426" t="str">
            <v>740780416</v>
          </cell>
          <cell r="B426" t="str">
            <v>CLINIQUE DU LAC ET D'ARGONAY</v>
          </cell>
          <cell r="C426" t="str">
            <v>Auvergne Rhône-Alpes</v>
          </cell>
          <cell r="D426"/>
          <cell r="E426">
            <v>8882.7000000000007</v>
          </cell>
          <cell r="F426"/>
          <cell r="G426"/>
          <cell r="H426">
            <v>8882.7000000000007</v>
          </cell>
          <cell r="I426">
            <v>8882.7000000000007</v>
          </cell>
          <cell r="J426">
            <v>7250.1187399203218</v>
          </cell>
          <cell r="K426">
            <v>1632.5812600796789</v>
          </cell>
          <cell r="L426">
            <v>0.18379335788439088</v>
          </cell>
          <cell r="M426"/>
          <cell r="N426">
            <v>1632.5812600796789</v>
          </cell>
        </row>
        <row r="427">
          <cell r="A427" t="str">
            <v>740780424</v>
          </cell>
          <cell r="B427" t="str">
            <v>CLINIQUE GENERALE ANNECY</v>
          </cell>
          <cell r="C427" t="str">
            <v>Auvergne Rhône-Alpes</v>
          </cell>
          <cell r="D427"/>
          <cell r="E427">
            <v>116105.30399999995</v>
          </cell>
          <cell r="F427"/>
          <cell r="G427"/>
          <cell r="H427">
            <v>116105.30399999995</v>
          </cell>
          <cell r="I427">
            <v>116105.30399999995</v>
          </cell>
          <cell r="J427">
            <v>94765.920309651963</v>
          </cell>
          <cell r="K427">
            <v>21339.383690347982</v>
          </cell>
          <cell r="L427">
            <v>0.1837933578843908</v>
          </cell>
          <cell r="M427"/>
          <cell r="N427">
            <v>21339.383690347982</v>
          </cell>
        </row>
        <row r="428">
          <cell r="A428" t="str">
            <v>750300360</v>
          </cell>
          <cell r="B428" t="str">
            <v>HÔPITAL PRIVÉ DES PEUPLIERS</v>
          </cell>
          <cell r="C428" t="str">
            <v>Ile de France</v>
          </cell>
          <cell r="D428"/>
          <cell r="E428">
            <v>25024.65</v>
          </cell>
          <cell r="F428"/>
          <cell r="G428"/>
          <cell r="H428">
            <v>25024.65</v>
          </cell>
          <cell r="I428">
            <v>25024.65</v>
          </cell>
          <cell r="J428">
            <v>20425.285546618379</v>
          </cell>
          <cell r="K428">
            <v>4599.3644533816223</v>
          </cell>
          <cell r="L428">
            <v>0.18379335788439088</v>
          </cell>
          <cell r="M428"/>
          <cell r="N428">
            <v>4599.3644533816223</v>
          </cell>
        </row>
        <row r="429">
          <cell r="A429" t="str">
            <v>750300766</v>
          </cell>
          <cell r="B429" t="str">
            <v>CLINIQUE BIZET</v>
          </cell>
          <cell r="C429" t="str">
            <v>Ile de France</v>
          </cell>
          <cell r="D429"/>
          <cell r="E429">
            <v>3491.820000000007</v>
          </cell>
          <cell r="F429"/>
          <cell r="G429"/>
          <cell r="H429">
            <v>3491.820000000007</v>
          </cell>
          <cell r="I429">
            <v>3491.820000000007</v>
          </cell>
          <cell r="J429">
            <v>2850.0466770721323</v>
          </cell>
          <cell r="K429">
            <v>641.77332292787469</v>
          </cell>
          <cell r="L429">
            <v>0.18379335788439077</v>
          </cell>
          <cell r="M429"/>
          <cell r="N429">
            <v>641.77332292787469</v>
          </cell>
        </row>
        <row r="430">
          <cell r="A430" t="str">
            <v>760780619</v>
          </cell>
          <cell r="B430" t="str">
            <v>CLINIQUE SAINT HILAIRE</v>
          </cell>
          <cell r="C430" t="str">
            <v>Normandie</v>
          </cell>
          <cell r="D430"/>
          <cell r="E430">
            <v>28225.620000000003</v>
          </cell>
          <cell r="F430"/>
          <cell r="G430"/>
          <cell r="H430">
            <v>28225.620000000003</v>
          </cell>
          <cell r="I430">
            <v>28225.620000000003</v>
          </cell>
          <cell r="J430">
            <v>23037.938521831184</v>
          </cell>
          <cell r="K430">
            <v>5187.681478168819</v>
          </cell>
          <cell r="L430">
            <v>0.1837933578843908</v>
          </cell>
          <cell r="M430"/>
          <cell r="N430">
            <v>5187.681478168819</v>
          </cell>
        </row>
        <row r="431">
          <cell r="A431" t="str">
            <v>760780791</v>
          </cell>
          <cell r="B431" t="str">
            <v>CLINIQUE DES ORMEAUX</v>
          </cell>
          <cell r="C431" t="str">
            <v>Normandie</v>
          </cell>
          <cell r="D431"/>
          <cell r="E431">
            <v>17459.150000000009</v>
          </cell>
          <cell r="F431"/>
          <cell r="G431"/>
          <cell r="H431">
            <v>17459.150000000009</v>
          </cell>
          <cell r="I431">
            <v>17459.150000000009</v>
          </cell>
          <cell r="J431">
            <v>14250.274195692746</v>
          </cell>
          <cell r="K431">
            <v>3208.875804307263</v>
          </cell>
          <cell r="L431">
            <v>0.1837933578843908</v>
          </cell>
          <cell r="M431"/>
          <cell r="N431">
            <v>3208.875804307263</v>
          </cell>
        </row>
        <row r="432">
          <cell r="A432" t="str">
            <v>770790707</v>
          </cell>
          <cell r="B432" t="str">
            <v>CLINIQUE DE TOURNAN</v>
          </cell>
          <cell r="C432" t="str">
            <v>Ile de France</v>
          </cell>
          <cell r="D432"/>
          <cell r="E432">
            <v>11843.599999999999</v>
          </cell>
          <cell r="F432"/>
          <cell r="G432"/>
          <cell r="H432">
            <v>11843.599999999999</v>
          </cell>
          <cell r="I432">
            <v>11843.599999999999</v>
          </cell>
          <cell r="J432">
            <v>9666.8249865604284</v>
          </cell>
          <cell r="K432">
            <v>2176.7750134395701</v>
          </cell>
          <cell r="L432">
            <v>0.18379335788439075</v>
          </cell>
          <cell r="M432"/>
          <cell r="N432">
            <v>2176.7750134395701</v>
          </cell>
        </row>
        <row r="433">
          <cell r="A433" t="str">
            <v>780300208</v>
          </cell>
          <cell r="B433" t="str">
            <v>CLINIQUE SAINT LOUIS</v>
          </cell>
          <cell r="C433" t="str">
            <v>Ile de France</v>
          </cell>
          <cell r="D433"/>
          <cell r="E433">
            <v>17765.400000000001</v>
          </cell>
          <cell r="F433"/>
          <cell r="G433"/>
          <cell r="H433">
            <v>17765.400000000001</v>
          </cell>
          <cell r="I433">
            <v>17765.400000000001</v>
          </cell>
          <cell r="J433">
            <v>14500.237479840644</v>
          </cell>
          <cell r="K433">
            <v>3265.1625201593579</v>
          </cell>
          <cell r="L433">
            <v>0.18379335788439088</v>
          </cell>
          <cell r="M433"/>
          <cell r="N433">
            <v>3265.1625201593579</v>
          </cell>
        </row>
        <row r="434">
          <cell r="A434" t="str">
            <v>780300414</v>
          </cell>
          <cell r="B434" t="str">
            <v>CENTRE MÉDICO-CHIRURGICAL EUROPE</v>
          </cell>
          <cell r="C434" t="str">
            <v>Ile de France</v>
          </cell>
          <cell r="D434"/>
          <cell r="E434">
            <v>77961.795999999973</v>
          </cell>
          <cell r="F434"/>
          <cell r="G434"/>
          <cell r="H434">
            <v>77961.795999999973</v>
          </cell>
          <cell r="I434">
            <v>77961.795999999973</v>
          </cell>
          <cell r="J434">
            <v>63632.935726462107</v>
          </cell>
          <cell r="K434">
            <v>14328.860273537866</v>
          </cell>
          <cell r="L434">
            <v>0.18379335788439086</v>
          </cell>
          <cell r="M434"/>
          <cell r="N434">
            <v>14328.860273537866</v>
          </cell>
        </row>
        <row r="435">
          <cell r="A435" t="str">
            <v>800009466</v>
          </cell>
          <cell r="B435" t="str">
            <v>POLYCLINIQUE DE PICARDIE</v>
          </cell>
          <cell r="C435" t="str">
            <v>Hauts de France</v>
          </cell>
          <cell r="D435"/>
          <cell r="E435">
            <v>41452.599999999977</v>
          </cell>
          <cell r="F435"/>
          <cell r="G435"/>
          <cell r="H435">
            <v>41452.599999999977</v>
          </cell>
          <cell r="I435">
            <v>41452.599999999977</v>
          </cell>
          <cell r="J435">
            <v>33833.887452961484</v>
          </cell>
          <cell r="K435">
            <v>7618.7125470384926</v>
          </cell>
          <cell r="L435">
            <v>0.18379335788439077</v>
          </cell>
          <cell r="M435">
            <v>5921.8</v>
          </cell>
          <cell r="N435">
            <v>13540.512547038492</v>
          </cell>
        </row>
        <row r="436">
          <cell r="A436" t="str">
            <v>800009920</v>
          </cell>
          <cell r="B436" t="str">
            <v>SA CLINIQUE VICTOR PAUCHET</v>
          </cell>
          <cell r="C436" t="str">
            <v>Hauts de France</v>
          </cell>
          <cell r="D436"/>
          <cell r="E436">
            <v>97709.7</v>
          </cell>
          <cell r="F436"/>
          <cell r="G436"/>
          <cell r="H436">
            <v>97709.7</v>
          </cell>
          <cell r="I436">
            <v>97709.7</v>
          </cell>
          <cell r="J436">
            <v>79751.306139123539</v>
          </cell>
          <cell r="K436">
            <v>17958.393860876458</v>
          </cell>
          <cell r="L436">
            <v>0.1837933578843908</v>
          </cell>
          <cell r="M436"/>
          <cell r="N436">
            <v>17958.393860876458</v>
          </cell>
        </row>
        <row r="437">
          <cell r="A437" t="str">
            <v>800013179</v>
          </cell>
          <cell r="B437" t="str">
            <v>SAS CLINIQUE DE L'EUROPE</v>
          </cell>
          <cell r="C437" t="str">
            <v>Hauts de France</v>
          </cell>
          <cell r="D437"/>
          <cell r="E437">
            <v>334586.78000000003</v>
          </cell>
          <cell r="F437"/>
          <cell r="G437"/>
          <cell r="H437">
            <v>334586.78000000003</v>
          </cell>
          <cell r="I437">
            <v>334586.78000000003</v>
          </cell>
          <cell r="J437">
            <v>273091.9522000741</v>
          </cell>
          <cell r="K437">
            <v>61494.82779992593</v>
          </cell>
          <cell r="L437">
            <v>0.18379335788439077</v>
          </cell>
          <cell r="M437"/>
          <cell r="N437">
            <v>61494.82779992593</v>
          </cell>
        </row>
        <row r="438">
          <cell r="A438" t="str">
            <v>810000224</v>
          </cell>
          <cell r="B438" t="str">
            <v>CENTRE MÉDICO CHIRURGICAL ET OBSTÉTRICAL CLAUDE BERNARD</v>
          </cell>
          <cell r="C438" t="str">
            <v>Occitanie</v>
          </cell>
          <cell r="D438"/>
          <cell r="E438">
            <v>70257.679999999993</v>
          </cell>
          <cell r="F438"/>
          <cell r="G438"/>
          <cell r="H438">
            <v>70257.679999999993</v>
          </cell>
          <cell r="I438">
            <v>70257.679999999993</v>
          </cell>
          <cell r="J438">
            <v>57344.785075632986</v>
          </cell>
          <cell r="K438">
            <v>12912.894924367007</v>
          </cell>
          <cell r="L438">
            <v>0.18379335788439083</v>
          </cell>
          <cell r="M438"/>
          <cell r="N438">
            <v>12912.894924367007</v>
          </cell>
        </row>
        <row r="439">
          <cell r="A439" t="str">
            <v>820000057</v>
          </cell>
          <cell r="B439" t="str">
            <v>CLINIQUE DU PONT DE CHAUME</v>
          </cell>
          <cell r="C439" t="str">
            <v>Occitanie</v>
          </cell>
          <cell r="D439"/>
          <cell r="E439">
            <v>47721.56700000001</v>
          </cell>
          <cell r="F439"/>
          <cell r="G439"/>
          <cell r="H439">
            <v>47721.56700000001</v>
          </cell>
          <cell r="I439">
            <v>47721.56700000001</v>
          </cell>
          <cell r="J439">
            <v>38950.659957565069</v>
          </cell>
          <cell r="K439">
            <v>8770.9070424349411</v>
          </cell>
          <cell r="L439">
            <v>0.18379335788439091</v>
          </cell>
          <cell r="M439"/>
          <cell r="N439">
            <v>8770.9070424349411</v>
          </cell>
        </row>
        <row r="440">
          <cell r="A440" t="str">
            <v>830100103</v>
          </cell>
          <cell r="B440" t="str">
            <v>CLINIQUE STE MARGUERITE</v>
          </cell>
          <cell r="C440" t="str">
            <v>Provence-Alpes-Côtes d'Azur</v>
          </cell>
          <cell r="D440"/>
          <cell r="E440">
            <v>198549.60000000009</v>
          </cell>
          <cell r="F440"/>
          <cell r="G440"/>
          <cell r="H440">
            <v>198549.60000000009</v>
          </cell>
          <cell r="I440">
            <v>198549.60000000009</v>
          </cell>
          <cell r="J440">
            <v>162057.50230939745</v>
          </cell>
          <cell r="K440">
            <v>36492.097690602648</v>
          </cell>
          <cell r="L440">
            <v>0.18379335788439075</v>
          </cell>
          <cell r="M440"/>
          <cell r="N440">
            <v>36492.097690602648</v>
          </cell>
        </row>
        <row r="441">
          <cell r="A441" t="str">
            <v>830100251</v>
          </cell>
          <cell r="B441" t="str">
            <v>CLINIQUE DU CAP D'OR</v>
          </cell>
          <cell r="C441" t="str">
            <v>Provence-Alpes-Côtes d'Azur</v>
          </cell>
          <cell r="D441"/>
          <cell r="E441">
            <v>96025.299999999988</v>
          </cell>
          <cell r="F441"/>
          <cell r="G441"/>
          <cell r="H441">
            <v>96025.299999999988</v>
          </cell>
          <cell r="I441">
            <v>96025.299999999988</v>
          </cell>
          <cell r="J441">
            <v>78376.487671144001</v>
          </cell>
          <cell r="K441">
            <v>17648.812328855987</v>
          </cell>
          <cell r="L441">
            <v>0.18379335788439077</v>
          </cell>
          <cell r="M441"/>
          <cell r="N441">
            <v>17648.812328855987</v>
          </cell>
        </row>
        <row r="442">
          <cell r="A442" t="str">
            <v>830100434</v>
          </cell>
          <cell r="B442" t="str">
            <v>CLINIQUE SAINT JEAN</v>
          </cell>
          <cell r="C442" t="str">
            <v>Provence-Alpes-Côtes d'Azur</v>
          </cell>
          <cell r="D442"/>
          <cell r="E442">
            <v>76971.880000000063</v>
          </cell>
          <cell r="F442"/>
          <cell r="G442"/>
          <cell r="H442">
            <v>76971.880000000063</v>
          </cell>
          <cell r="I442">
            <v>76971.880000000063</v>
          </cell>
          <cell r="J442">
            <v>62824.959712125667</v>
          </cell>
          <cell r="K442">
            <v>14146.920287874396</v>
          </cell>
          <cell r="L442">
            <v>0.18379335788439083</v>
          </cell>
          <cell r="M442"/>
          <cell r="N442">
            <v>14146.920287874396</v>
          </cell>
        </row>
        <row r="443">
          <cell r="A443" t="str">
            <v>870000288</v>
          </cell>
          <cell r="B443" t="str">
            <v>CLINIQUE FRANÇOIS CHENIEUX</v>
          </cell>
          <cell r="C443" t="str">
            <v>Nouvelle - Aquitaine</v>
          </cell>
          <cell r="D443"/>
          <cell r="E443">
            <v>167677.64999999991</v>
          </cell>
          <cell r="F443"/>
          <cell r="G443"/>
          <cell r="H443">
            <v>167677.64999999991</v>
          </cell>
          <cell r="I443">
            <v>167677.64999999991</v>
          </cell>
          <cell r="J443">
            <v>136859.61166433632</v>
          </cell>
          <cell r="K443">
            <v>30818.038335663587</v>
          </cell>
          <cell r="L443">
            <v>0.18379335788439069</v>
          </cell>
          <cell r="M443"/>
          <cell r="N443">
            <v>30818.038335663587</v>
          </cell>
        </row>
        <row r="444">
          <cell r="A444" t="str">
            <v>880788591</v>
          </cell>
          <cell r="B444" t="str">
            <v>POLYCLINIQUE LA LIGNE BLEUE</v>
          </cell>
          <cell r="C444" t="str">
            <v>Grand Est</v>
          </cell>
          <cell r="D444"/>
          <cell r="E444">
            <v>0</v>
          </cell>
          <cell r="F444"/>
          <cell r="G444"/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 t="e">
            <v>#DIV/0!</v>
          </cell>
          <cell r="M444"/>
          <cell r="N444">
            <v>0</v>
          </cell>
        </row>
        <row r="445">
          <cell r="A445" t="str">
            <v>910300144</v>
          </cell>
          <cell r="B445" t="str">
            <v>CENTRE MÉDICO-CHIRURGICAL ET OBST</v>
          </cell>
          <cell r="C445" t="str">
            <v>Ile de France</v>
          </cell>
          <cell r="D445"/>
          <cell r="E445">
            <v>8729.52</v>
          </cell>
          <cell r="F445"/>
          <cell r="G445"/>
          <cell r="H445">
            <v>8729.52</v>
          </cell>
          <cell r="I445">
            <v>8729.52</v>
          </cell>
          <cell r="J445">
            <v>7125.0922064810529</v>
          </cell>
          <cell r="K445">
            <v>1604.4277935189475</v>
          </cell>
          <cell r="L445">
            <v>0.18379335788439083</v>
          </cell>
          <cell r="M445"/>
          <cell r="N445">
            <v>1604.4277935189475</v>
          </cell>
        </row>
        <row r="446">
          <cell r="A446" t="str">
            <v>910300219</v>
          </cell>
          <cell r="B446" t="str">
            <v>INSTITUT HOSP. JACQUES CARTIER</v>
          </cell>
          <cell r="C446" t="str">
            <v>Ile de France</v>
          </cell>
          <cell r="D446"/>
          <cell r="E446">
            <v>10024.150000000001</v>
          </cell>
          <cell r="F446"/>
          <cell r="G446"/>
          <cell r="H446">
            <v>10024.150000000001</v>
          </cell>
          <cell r="I446">
            <v>10024.150000000001</v>
          </cell>
          <cell r="J446">
            <v>8181.7778115631845</v>
          </cell>
          <cell r="K446">
            <v>1842.3721884368169</v>
          </cell>
          <cell r="L446">
            <v>0.18379335788439086</v>
          </cell>
          <cell r="M446"/>
          <cell r="N446">
            <v>1842.3721884368169</v>
          </cell>
        </row>
        <row r="447">
          <cell r="A447" t="str">
            <v>920008539</v>
          </cell>
          <cell r="B447" t="str">
            <v>HÔPITAL AMERICAIN 2</v>
          </cell>
          <cell r="C447" t="str">
            <v>Ile de France</v>
          </cell>
          <cell r="D447"/>
          <cell r="E447">
            <v>7856.6399999999994</v>
          </cell>
          <cell r="F447"/>
          <cell r="G447"/>
          <cell r="H447">
            <v>7856.6399999999994</v>
          </cell>
          <cell r="I447">
            <v>7856.6399999999994</v>
          </cell>
          <cell r="J447">
            <v>6412.6417527111789</v>
          </cell>
          <cell r="K447">
            <v>1443.9982472888205</v>
          </cell>
          <cell r="L447">
            <v>0.18379335788439086</v>
          </cell>
          <cell r="M447"/>
          <cell r="N447">
            <v>1443.9982472888205</v>
          </cell>
        </row>
        <row r="448">
          <cell r="A448" t="str">
            <v>920300043</v>
          </cell>
          <cell r="B448" t="str">
            <v>HÔPITAL PRIVÉ D ANTONY</v>
          </cell>
          <cell r="C448" t="str">
            <v>Ile de France</v>
          </cell>
          <cell r="D448"/>
          <cell r="E448">
            <v>139654.34700000007</v>
          </cell>
          <cell r="F448"/>
          <cell r="G448"/>
          <cell r="H448">
            <v>139654.34700000007</v>
          </cell>
          <cell r="I448">
            <v>139654.34700000007</v>
          </cell>
          <cell r="J448">
            <v>113986.80562171816</v>
          </cell>
          <cell r="K448">
            <v>25667.541378281909</v>
          </cell>
          <cell r="L448">
            <v>0.18379335788439077</v>
          </cell>
          <cell r="M448"/>
          <cell r="N448">
            <v>25667.541378281909</v>
          </cell>
        </row>
        <row r="449">
          <cell r="A449" t="str">
            <v>920300597</v>
          </cell>
          <cell r="B449" t="str">
            <v>CLINIQUE DE MEUDON LA FORET</v>
          </cell>
          <cell r="C449" t="str">
            <v>Ile de France</v>
          </cell>
          <cell r="D449"/>
          <cell r="E449">
            <v>17459.049999999996</v>
          </cell>
          <cell r="F449"/>
          <cell r="G449"/>
          <cell r="H449">
            <v>17459.049999999996</v>
          </cell>
          <cell r="I449">
            <v>17459.049999999996</v>
          </cell>
          <cell r="J449">
            <v>14250.192575028523</v>
          </cell>
          <cell r="K449">
            <v>3208.8574249714729</v>
          </cell>
          <cell r="L449">
            <v>0.18379335788439083</v>
          </cell>
          <cell r="M449"/>
          <cell r="N449">
            <v>3208.8574249714729</v>
          </cell>
        </row>
        <row r="450">
          <cell r="A450" t="str">
            <v>920300761</v>
          </cell>
          <cell r="B450" t="str">
            <v>CLINIQUE HARTMANN</v>
          </cell>
          <cell r="C450" t="str">
            <v>Ile de France</v>
          </cell>
          <cell r="D450"/>
          <cell r="E450">
            <v>141709.69999999995</v>
          </cell>
          <cell r="F450"/>
          <cell r="G450"/>
          <cell r="H450">
            <v>141709.69999999995</v>
          </cell>
          <cell r="I450">
            <v>141709.69999999995</v>
          </cell>
          <cell r="J450">
            <v>115664.39839221031</v>
          </cell>
          <cell r="K450">
            <v>26045.301607789646</v>
          </cell>
          <cell r="L450">
            <v>0.1837933578843908</v>
          </cell>
          <cell r="M450"/>
          <cell r="N450">
            <v>26045.301607789646</v>
          </cell>
        </row>
        <row r="451">
          <cell r="A451" t="str">
            <v>920301033</v>
          </cell>
          <cell r="B451" t="str">
            <v>CLINIQUE DE LA PORTE DE ST CLOUD</v>
          </cell>
          <cell r="C451" t="str">
            <v>Ile de France</v>
          </cell>
          <cell r="D451"/>
          <cell r="E451">
            <v>73910.02999999997</v>
          </cell>
          <cell r="F451"/>
          <cell r="G451"/>
          <cell r="H451">
            <v>73910.02999999997</v>
          </cell>
          <cell r="I451">
            <v>73910.02999999997</v>
          </cell>
          <cell r="J451">
            <v>60325.857404963914</v>
          </cell>
          <cell r="K451">
            <v>13584.172595036056</v>
          </cell>
          <cell r="L451">
            <v>0.1837933578843908</v>
          </cell>
          <cell r="M451"/>
          <cell r="N451">
            <v>13584.172595036056</v>
          </cell>
        </row>
        <row r="452">
          <cell r="A452" t="str">
            <v>930300025</v>
          </cell>
          <cell r="B452" t="str">
            <v>HÔPITAL EUROPEEN LA ROSERAIE</v>
          </cell>
          <cell r="C452" t="str">
            <v>Ile de France</v>
          </cell>
          <cell r="D452"/>
          <cell r="E452">
            <v>53826.670000000013</v>
          </cell>
          <cell r="F452"/>
          <cell r="G452"/>
          <cell r="H452">
            <v>53826.670000000013</v>
          </cell>
          <cell r="I452">
            <v>53826.670000000013</v>
          </cell>
          <cell r="J452">
            <v>43933.685576965006</v>
          </cell>
          <cell r="K452">
            <v>9892.9844230350063</v>
          </cell>
          <cell r="L452">
            <v>0.18379335788439083</v>
          </cell>
          <cell r="M452"/>
          <cell r="N452">
            <v>9892.9844230350063</v>
          </cell>
        </row>
        <row r="453">
          <cell r="A453" t="str">
            <v>930300645</v>
          </cell>
          <cell r="B453" t="str">
            <v>CENTRE CARDIOLOGIQUE DU NORD</v>
          </cell>
          <cell r="C453" t="str">
            <v>Ile de France</v>
          </cell>
          <cell r="D453"/>
          <cell r="E453">
            <v>1777.2829999999999</v>
          </cell>
          <cell r="F453"/>
          <cell r="G453"/>
          <cell r="H453">
            <v>1777.2829999999999</v>
          </cell>
          <cell r="I453">
            <v>1777.2829999999999</v>
          </cell>
          <cell r="J453">
            <v>1450.6301895191561</v>
          </cell>
          <cell r="K453">
            <v>326.65281048084375</v>
          </cell>
          <cell r="L453">
            <v>0.18379335788439083</v>
          </cell>
          <cell r="M453"/>
          <cell r="N453">
            <v>326.65281048084375</v>
          </cell>
        </row>
        <row r="454">
          <cell r="A454" t="str">
            <v>940300031</v>
          </cell>
          <cell r="B454" t="str">
            <v>HÔPITAL PRIVÉ PAUL D'EGINE</v>
          </cell>
          <cell r="C454" t="str">
            <v>Ile de France</v>
          </cell>
          <cell r="D454"/>
          <cell r="E454">
            <v>10475.48000000001</v>
          </cell>
          <cell r="F454"/>
          <cell r="G454"/>
          <cell r="H454">
            <v>10475.48000000001</v>
          </cell>
          <cell r="I454">
            <v>10475.48000000001</v>
          </cell>
          <cell r="J454">
            <v>8550.1563553492306</v>
          </cell>
          <cell r="K454">
            <v>1925.3236446507799</v>
          </cell>
          <cell r="L454">
            <v>0.18379335788439077</v>
          </cell>
          <cell r="M454"/>
          <cell r="N454">
            <v>1925.3236446507799</v>
          </cell>
        </row>
        <row r="455">
          <cell r="A455" t="str">
            <v>940300270</v>
          </cell>
          <cell r="B455" t="str">
            <v>HÔPITAL PRIVÉ ARMAND BRILLARD</v>
          </cell>
          <cell r="C455" t="str">
            <v>Ile de France</v>
          </cell>
          <cell r="D455"/>
          <cell r="E455">
            <v>10690.919999999998</v>
          </cell>
          <cell r="F455"/>
          <cell r="G455"/>
          <cell r="H455">
            <v>10690.919999999998</v>
          </cell>
          <cell r="I455">
            <v>10690.919999999998</v>
          </cell>
          <cell r="J455">
            <v>8725.9999143266068</v>
          </cell>
          <cell r="K455">
            <v>1964.9200856733914</v>
          </cell>
          <cell r="L455">
            <v>0.18379335788439086</v>
          </cell>
          <cell r="M455"/>
          <cell r="N455">
            <v>1964.9200856733914</v>
          </cell>
        </row>
        <row r="456">
          <cell r="A456" t="str">
            <v>940300445</v>
          </cell>
          <cell r="B456" t="str">
            <v>HÔPITAL PRIVÉ DE THIAIS</v>
          </cell>
          <cell r="C456" t="str">
            <v>Ile de France</v>
          </cell>
          <cell r="D456"/>
          <cell r="E456">
            <v>11639.439999999999</v>
          </cell>
          <cell r="F456"/>
          <cell r="G456"/>
          <cell r="H456">
            <v>11639.439999999999</v>
          </cell>
          <cell r="I456">
            <v>11639.439999999999</v>
          </cell>
          <cell r="J456">
            <v>9500.1882385061035</v>
          </cell>
          <cell r="K456">
            <v>2139.2517614938952</v>
          </cell>
          <cell r="L456">
            <v>0.18379335788439094</v>
          </cell>
          <cell r="M456"/>
          <cell r="N456">
            <v>2139.2517614938952</v>
          </cell>
        </row>
        <row r="457">
          <cell r="A457" t="str">
            <v>940813033</v>
          </cell>
          <cell r="B457" t="str">
            <v>CLINIQUE DE BERCY</v>
          </cell>
          <cell r="C457" t="str">
            <v>Ile de France</v>
          </cell>
          <cell r="D457"/>
          <cell r="E457">
            <v>0</v>
          </cell>
          <cell r="F457"/>
          <cell r="G457"/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 t="e">
            <v>#DIV/0!</v>
          </cell>
          <cell r="M457"/>
          <cell r="N457">
            <v>0</v>
          </cell>
        </row>
        <row r="458">
          <cell r="A458" t="str">
            <v>950300244</v>
          </cell>
          <cell r="B458" t="str">
            <v>CLINIQUE SAINTE MARIE</v>
          </cell>
          <cell r="C458" t="str">
            <v>Ile de France</v>
          </cell>
          <cell r="D458"/>
          <cell r="E458">
            <v>28225.580000000016</v>
          </cell>
          <cell r="F458"/>
          <cell r="G458"/>
          <cell r="H458">
            <v>28225.580000000016</v>
          </cell>
          <cell r="I458">
            <v>28225.580000000016</v>
          </cell>
          <cell r="J458">
            <v>23037.905873565509</v>
          </cell>
          <cell r="K458">
            <v>5187.6741264345073</v>
          </cell>
          <cell r="L458">
            <v>0.18379335788439083</v>
          </cell>
          <cell r="M458"/>
          <cell r="N458">
            <v>5187.6741264345073</v>
          </cell>
        </row>
        <row r="459">
          <cell r="A459" t="str">
            <v>970111662</v>
          </cell>
          <cell r="B459" t="str">
            <v>GGCO</v>
          </cell>
          <cell r="C459" t="str">
            <v>Guadeloupe</v>
          </cell>
          <cell r="D459"/>
          <cell r="E459">
            <v>152378.20000000007</v>
          </cell>
          <cell r="F459"/>
          <cell r="G459"/>
          <cell r="H459">
            <v>152378.20000000007</v>
          </cell>
          <cell r="I459">
            <v>152378.20000000007</v>
          </cell>
          <cell r="J459">
            <v>124372.09895362076</v>
          </cell>
          <cell r="K459">
            <v>28006.101046379306</v>
          </cell>
          <cell r="L459">
            <v>0.18379335788439091</v>
          </cell>
          <cell r="M459"/>
          <cell r="N459">
            <v>28006.101046379306</v>
          </cell>
        </row>
        <row r="460">
          <cell r="A460" t="str">
            <v>970462081</v>
          </cell>
          <cell r="B460" t="str">
            <v>CLINIQUE DES ORCHIDÉES</v>
          </cell>
          <cell r="C460" t="str">
            <v>Réunion</v>
          </cell>
          <cell r="D460"/>
          <cell r="E460">
            <v>6953.9999999999964</v>
          </cell>
          <cell r="F460"/>
          <cell r="G460"/>
          <cell r="H460">
            <v>6953.9999999999964</v>
          </cell>
          <cell r="I460">
            <v>6953.9999999999964</v>
          </cell>
          <cell r="J460">
            <v>5675.9009892719432</v>
          </cell>
          <cell r="K460">
            <v>1278.0990107280531</v>
          </cell>
          <cell r="L460">
            <v>0.18379335788439083</v>
          </cell>
          <cell r="M460"/>
          <cell r="N460">
            <v>1278.0990107280531</v>
          </cell>
        </row>
        <row r="461">
          <cell r="A461" t="str">
            <v>970462107</v>
          </cell>
          <cell r="B461" t="str">
            <v>CLINIQUE SAINTE CLOTILDE</v>
          </cell>
          <cell r="C461" t="str">
            <v>Réunion</v>
          </cell>
          <cell r="D461"/>
          <cell r="E461">
            <v>85186.5</v>
          </cell>
          <cell r="F461"/>
          <cell r="G461"/>
          <cell r="H461">
            <v>85186.5</v>
          </cell>
          <cell r="I461">
            <v>85186.5</v>
          </cell>
          <cell r="J461">
            <v>69529.787118581342</v>
          </cell>
          <cell r="K461">
            <v>15656.712881418658</v>
          </cell>
          <cell r="L461">
            <v>0.1837933578843908</v>
          </cell>
          <cell r="M461"/>
          <cell r="N461">
            <v>15656.712881418658</v>
          </cell>
        </row>
        <row r="462">
          <cell r="A462" t="str">
            <v>330000340</v>
          </cell>
          <cell r="B462" t="str">
            <v>M.S.P.B. BAGATELLE</v>
          </cell>
          <cell r="C462" t="str">
            <v>Nouvelle - Aquitaine</v>
          </cell>
          <cell r="D462"/>
          <cell r="E462"/>
          <cell r="F462">
            <v>2447.982</v>
          </cell>
          <cell r="G462"/>
          <cell r="H462">
            <v>2447.982</v>
          </cell>
          <cell r="I462">
            <v>2447.982</v>
          </cell>
          <cell r="J462">
            <v>1998.0591681794531</v>
          </cell>
          <cell r="K462">
            <v>449.92283182054689</v>
          </cell>
          <cell r="L462">
            <v>0.18379335788439086</v>
          </cell>
          <cell r="M462">
            <v>-3578.63</v>
          </cell>
          <cell r="N462">
            <v>-3128.7071681794532</v>
          </cell>
        </row>
        <row r="463">
          <cell r="A463" t="str">
            <v>690788930</v>
          </cell>
          <cell r="B463" t="str">
            <v>SOINS ET SANTÉ</v>
          </cell>
          <cell r="C463" t="str">
            <v>Auvergne Rhône-Alpes</v>
          </cell>
          <cell r="D463"/>
          <cell r="E463"/>
          <cell r="F463">
            <v>34923.548999999999</v>
          </cell>
          <cell r="G463"/>
          <cell r="H463">
            <v>34923.548999999999</v>
          </cell>
          <cell r="I463">
            <v>34923.548999999999</v>
          </cell>
          <cell r="J463">
            <v>28504.832660049939</v>
          </cell>
          <cell r="K463">
            <v>6418.7163399500605</v>
          </cell>
          <cell r="L463">
            <v>0.18379335788439086</v>
          </cell>
          <cell r="M463"/>
          <cell r="N463">
            <v>6418.7163399500605</v>
          </cell>
        </row>
        <row r="464">
          <cell r="A464" t="str">
            <v>760783035</v>
          </cell>
          <cell r="B464" t="str">
            <v>HÔPITAL ET IFSI CROIX-ROUGE</v>
          </cell>
          <cell r="C464" t="str">
            <v>Normandie</v>
          </cell>
          <cell r="D464"/>
          <cell r="E464"/>
          <cell r="F464">
            <v>6890.73</v>
          </cell>
          <cell r="G464"/>
          <cell r="H464">
            <v>6890.73</v>
          </cell>
          <cell r="I464">
            <v>6890.73</v>
          </cell>
          <cell r="J464">
            <v>5624.2595950252908</v>
          </cell>
          <cell r="K464">
            <v>1266.4704049747088</v>
          </cell>
          <cell r="L464">
            <v>0.18379335788439088</v>
          </cell>
          <cell r="M464"/>
          <cell r="N464">
            <v>1266.4704049747088</v>
          </cell>
        </row>
        <row r="465">
          <cell r="A465" t="str">
            <v>920813623</v>
          </cell>
          <cell r="B465" t="str">
            <v>SANTÉ SERVICE</v>
          </cell>
          <cell r="C465" t="str">
            <v>Ile de France</v>
          </cell>
          <cell r="D465"/>
          <cell r="E465"/>
          <cell r="F465">
            <v>57855.045999999973</v>
          </cell>
          <cell r="G465"/>
          <cell r="H465">
            <v>57855.045999999973</v>
          </cell>
          <cell r="I465">
            <v>57855.045999999973</v>
          </cell>
          <cell r="J465">
            <v>47221.672825104084</v>
          </cell>
          <cell r="K465">
            <v>10633.373174895889</v>
          </cell>
          <cell r="L465">
            <v>0.18379335788439083</v>
          </cell>
          <cell r="M465"/>
          <cell r="N465">
            <v>10633.373174895889</v>
          </cell>
        </row>
        <row r="466">
          <cell r="A466" t="str">
            <v>140016155</v>
          </cell>
          <cell r="B466" t="str">
            <v>HAD BAYEUX</v>
          </cell>
          <cell r="C466" t="str">
            <v>Normandie</v>
          </cell>
          <cell r="D466"/>
          <cell r="E466"/>
          <cell r="F466"/>
          <cell r="G466">
            <v>12351.8</v>
          </cell>
          <cell r="H466">
            <v>12351.8</v>
          </cell>
          <cell r="I466">
            <v>12351.8</v>
          </cell>
          <cell r="J466">
            <v>10081.621202083581</v>
          </cell>
          <cell r="K466">
            <v>2270.1787979164183</v>
          </cell>
          <cell r="L466">
            <v>0.1837933578843908</v>
          </cell>
          <cell r="M466"/>
          <cell r="N466">
            <v>2270.1787979164183</v>
          </cell>
        </row>
        <row r="467">
          <cell r="A467" t="str">
            <v>370103673</v>
          </cell>
          <cell r="B467" t="str">
            <v>ASSAD HAD D'INDRE ET LOIRE</v>
          </cell>
          <cell r="C467" t="str">
            <v>Centre - Val de Loire</v>
          </cell>
          <cell r="D467"/>
          <cell r="E467"/>
          <cell r="F467"/>
          <cell r="G467">
            <v>6890.73</v>
          </cell>
          <cell r="H467">
            <v>6890.73</v>
          </cell>
          <cell r="I467">
            <v>6890.73</v>
          </cell>
          <cell r="J467">
            <v>5624.2595950252908</v>
          </cell>
          <cell r="K467">
            <v>1266.4704049747088</v>
          </cell>
          <cell r="L467">
            <v>0.18379335788439088</v>
          </cell>
          <cell r="M467"/>
          <cell r="N467">
            <v>1266.4704049747088</v>
          </cell>
        </row>
        <row r="468">
          <cell r="A468" t="str">
            <v>400780888</v>
          </cell>
          <cell r="B468" t="str">
            <v>HAD SANTÉ SERVICE DAX</v>
          </cell>
          <cell r="C468" t="str">
            <v>Nouvelle - Aquitaine</v>
          </cell>
          <cell r="D468"/>
          <cell r="E468"/>
          <cell r="F468"/>
          <cell r="G468">
            <v>704.49</v>
          </cell>
          <cell r="H468">
            <v>704.49</v>
          </cell>
          <cell r="I468">
            <v>704.49</v>
          </cell>
          <cell r="J468">
            <v>575.00941730402553</v>
          </cell>
          <cell r="K468">
            <v>129.48058269597448</v>
          </cell>
          <cell r="L468">
            <v>0.1837933578843908</v>
          </cell>
          <cell r="M468"/>
          <cell r="N468">
            <v>129.48058269597448</v>
          </cell>
        </row>
        <row r="469">
          <cell r="A469" t="str">
            <v>420002479</v>
          </cell>
          <cell r="B469" t="str">
            <v>HAD OIKIA</v>
          </cell>
          <cell r="C469" t="str">
            <v>Auvergne Rhône-Alpes</v>
          </cell>
          <cell r="D469"/>
          <cell r="E469"/>
          <cell r="F469"/>
          <cell r="G469">
            <v>3743.2079999999987</v>
          </cell>
          <cell r="H469">
            <v>3743.2079999999987</v>
          </cell>
          <cell r="I469">
            <v>3743.2079999999987</v>
          </cell>
          <cell r="J469">
            <v>3055.231232420284</v>
          </cell>
          <cell r="K469">
            <v>687.97676757971476</v>
          </cell>
          <cell r="L469">
            <v>0.18379335788439088</v>
          </cell>
          <cell r="M469"/>
          <cell r="N469">
            <v>687.97676757971476</v>
          </cell>
        </row>
        <row r="470">
          <cell r="A470" t="str">
            <v>420013005</v>
          </cell>
          <cell r="B470" t="str">
            <v>HAD PEDIATRIQUE ALLP ST ETIENNE</v>
          </cell>
          <cell r="C470" t="str">
            <v>Auvergne Rhône-Alpes</v>
          </cell>
          <cell r="D470"/>
          <cell r="E470"/>
          <cell r="F470"/>
          <cell r="G470">
            <v>137.27000000000004</v>
          </cell>
          <cell r="H470">
            <v>137.27000000000004</v>
          </cell>
          <cell r="I470">
            <v>137.27000000000004</v>
          </cell>
          <cell r="J470">
            <v>112.04068576320971</v>
          </cell>
          <cell r="K470">
            <v>25.22931423679033</v>
          </cell>
          <cell r="L470">
            <v>0.18379335788439077</v>
          </cell>
          <cell r="M470"/>
          <cell r="N470">
            <v>25.22931423679033</v>
          </cell>
        </row>
        <row r="471">
          <cell r="A471" t="str">
            <v>630010296</v>
          </cell>
          <cell r="B471" t="str">
            <v>HAD 63</v>
          </cell>
          <cell r="C471" t="str">
            <v>Auvergne Rhône-Alpes</v>
          </cell>
          <cell r="D471"/>
          <cell r="E471"/>
          <cell r="F471"/>
          <cell r="G471">
            <v>1340.204</v>
          </cell>
          <cell r="H471">
            <v>1340.204</v>
          </cell>
          <cell r="I471">
            <v>1340.204</v>
          </cell>
          <cell r="J471">
            <v>1093.8834065899077</v>
          </cell>
          <cell r="K471">
            <v>246.32059341009221</v>
          </cell>
          <cell r="L471">
            <v>0.18379335788439091</v>
          </cell>
          <cell r="M471"/>
          <cell r="N471">
            <v>246.32059341009221</v>
          </cell>
        </row>
        <row r="472">
          <cell r="A472" t="str">
            <v>670005479</v>
          </cell>
          <cell r="B472" t="str">
            <v>AURAL HAD</v>
          </cell>
          <cell r="C472" t="str">
            <v>Grand Est</v>
          </cell>
          <cell r="D472"/>
          <cell r="E472"/>
          <cell r="F472"/>
          <cell r="G472">
            <v>58027.8</v>
          </cell>
          <cell r="H472">
            <v>58027.8</v>
          </cell>
          <cell r="I472">
            <v>58027.8</v>
          </cell>
          <cell r="J472">
            <v>47362.675787356144</v>
          </cell>
          <cell r="K472">
            <v>10665.124212643859</v>
          </cell>
          <cell r="L472">
            <v>0.18379335788439091</v>
          </cell>
          <cell r="M472"/>
          <cell r="N472">
            <v>10665.124212643859</v>
          </cell>
        </row>
        <row r="473">
          <cell r="A473" t="str">
            <v>690019799</v>
          </cell>
          <cell r="B473" t="str">
            <v>HAD PEDIATRIQUE ALLP</v>
          </cell>
          <cell r="C473" t="str">
            <v>Auvergne Rhône-Alpes</v>
          </cell>
          <cell r="D473"/>
          <cell r="E473"/>
          <cell r="F473"/>
          <cell r="G473">
            <v>1032.6460000000006</v>
          </cell>
          <cell r="H473">
            <v>1032.6460000000006</v>
          </cell>
          <cell r="I473">
            <v>1032.6460000000006</v>
          </cell>
          <cell r="J473">
            <v>842.85252415411583</v>
          </cell>
          <cell r="K473">
            <v>189.79347584588481</v>
          </cell>
          <cell r="L473">
            <v>0.18379335788439088</v>
          </cell>
          <cell r="M473"/>
          <cell r="N473">
            <v>189.79347584588481</v>
          </cell>
        </row>
        <row r="475">
          <cell r="B475" t="str">
            <v>Total</v>
          </cell>
          <cell r="C475"/>
          <cell r="D475"/>
          <cell r="E475"/>
          <cell r="F475"/>
          <cell r="G475"/>
          <cell r="H475">
            <v>122700615.05713002</v>
          </cell>
          <cell r="I475">
            <v>122700615.05713002</v>
          </cell>
          <cell r="J475">
            <v>100149057.00130008</v>
          </cell>
          <cell r="K475">
            <v>22551558.055829987</v>
          </cell>
          <cell r="L475"/>
          <cell r="M475">
            <v>-6492850.0444776705</v>
          </cell>
          <cell r="N475">
            <v>16058708.011352316</v>
          </cell>
        </row>
        <row r="476">
          <cell r="I476">
            <v>164449448</v>
          </cell>
        </row>
        <row r="477">
          <cell r="I477">
            <v>140552766</v>
          </cell>
        </row>
        <row r="478">
          <cell r="I478">
            <v>49850942.998699948</v>
          </cell>
        </row>
        <row r="479">
          <cell r="I479">
            <v>477553772.05583</v>
          </cell>
        </row>
        <row r="481">
          <cell r="A481" t="str">
            <v>750810814</v>
          </cell>
          <cell r="B481" t="str">
            <v>SSA</v>
          </cell>
          <cell r="D481">
            <v>450220.90100000025</v>
          </cell>
          <cell r="H481">
            <v>450220.90100000025</v>
          </cell>
          <cell r="I481">
            <v>450220.90100000025</v>
          </cell>
          <cell r="J481">
            <v>367473.2898154743</v>
          </cell>
          <cell r="K481">
            <v>82747.611184525944</v>
          </cell>
          <cell r="L481">
            <v>0.18379335788439083</v>
          </cell>
          <cell r="N481">
            <v>82747.611184525944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urs excep-C2 2016"/>
    </sheetNames>
    <sheetDataSet>
      <sheetData sheetId="0">
        <row r="1">
          <cell r="A1" t="str">
            <v xml:space="preserve">Base 2016 </v>
          </cell>
          <cell r="C1">
            <v>0</v>
          </cell>
          <cell r="D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</row>
        <row r="2">
          <cell r="A2" t="str">
            <v>FINESS</v>
          </cell>
          <cell r="B2" t="str">
            <v>Libellé FINESS</v>
          </cell>
          <cell r="C2" t="str">
            <v>Thermo ablation de tumeur hépatique par radiofréquence peropératoire</v>
          </cell>
          <cell r="D2" t="str">
            <v>Chimioembolisation de tumeurs hépatiques ou rénales</v>
          </cell>
          <cell r="E2" t="str">
            <v>Chimiothérapie hyperthermique intra-péritonéale (CHIP)</v>
          </cell>
          <cell r="F2" t="str">
            <v>Endartériectomie pulmonaire pour hypertension artérielle pulmonaire</v>
          </cell>
          <cell r="G2" t="str">
            <v>Perfusion isolée de membre</v>
          </cell>
          <cell r="H2" t="str">
            <v>Curiethérapie intracavitaire pulsée vaginale ou utérovaginale</v>
          </cell>
          <cell r="I2" t="str">
            <v>Chirurgie pédiatrique complexe pour cardiopathies congénitales</v>
          </cell>
          <cell r="J2" t="str">
            <v>Cathétérisme cardiaque interventionnel néo-natal pour cardiopathies congénitales</v>
          </cell>
          <cell r="K2" t="str">
            <v>Cathétérisme cardiaque interventionnel pédiatrique pour cardiopathies congénitales</v>
          </cell>
          <cell r="L2" t="str">
            <v>Réanimation néonatale chez les moins de 700g</v>
          </cell>
          <cell r="M2" t="str">
            <v>Chirurgie des sarcomes</v>
          </cell>
          <cell r="N2" t="str">
            <v>AREC en réanimation néo-natale</v>
          </cell>
          <cell r="O2" t="str">
            <v>ECMO hors AREC néonatale</v>
          </cell>
          <cell r="P2" t="str">
            <v>Reconstruction ORL par lambeaux libres (hors chirurgie des sarcomes)</v>
          </cell>
          <cell r="Q2" t="str">
            <v>Chirurgie de recours de l'Ssophage (hors cancer)</v>
          </cell>
          <cell r="R2" t="str">
            <v>Dialyse MARS</v>
          </cell>
          <cell r="S2" t="str">
            <v>Exsanguino-transfusion chez le fStus ou le nv-né</v>
          </cell>
          <cell r="T2" t="str">
            <v>Résection par thoracoscopie des lésions pulmonaires congénitales de diagnostic anténatal</v>
          </cell>
          <cell r="U2" t="str">
            <v>Atrésie des voies biliaires</v>
          </cell>
          <cell r="V2" t="str">
            <v>Intervention lourde en chirurgie maxillofaciale</v>
          </cell>
          <cell r="W2" t="str">
            <v>Greffes de moelle en cas de grave déficit immunitaire</v>
          </cell>
          <cell r="X2" t="str">
            <v>Nutrition parentérale au long cours dans des pathologies intestinales</v>
          </cell>
          <cell r="Y2" t="str">
            <v>Actes intracérébraux par voie stéréotaxique</v>
          </cell>
          <cell r="Z2" t="str">
            <v>Exérèses carcinilogiques étendues en pneumologie</v>
          </cell>
          <cell r="AA2" t="str">
            <v>Malformation congénitale moelle épinière</v>
          </cell>
          <cell r="AB2" t="str">
            <v>Malformation congénitale urètre</v>
          </cell>
          <cell r="AC2" t="str">
            <v>Malformation congénitale vagin ou transsexuel feminin</v>
          </cell>
          <cell r="AD2" t="str">
            <v>Pelvectomie</v>
          </cell>
          <cell r="AE2" t="str">
            <v>TOTAL</v>
          </cell>
          <cell r="AF2" t="str">
            <v>Enveloppe RE 2017 à 49,5M€</v>
          </cell>
          <cell r="AG2" t="str">
            <v>DOTATION 2016</v>
          </cell>
          <cell r="AH2" t="str">
            <v>Effet revenu 2017-2016</v>
          </cell>
          <cell r="AI2" t="str">
            <v>Effet revenu 2017-2016 /2</v>
          </cell>
          <cell r="AJ2" t="str">
            <v>A déléguer en C2 2017
(Enveloppe à 49,5M€)</v>
          </cell>
        </row>
        <row r="3">
          <cell r="A3">
            <v>0</v>
          </cell>
          <cell r="B3" t="str">
            <v>TOTAL</v>
          </cell>
          <cell r="C3">
            <v>1212155.2803698205</v>
          </cell>
          <cell r="D3">
            <v>10048845.4485323</v>
          </cell>
          <cell r="E3">
            <v>8745293.9453214295</v>
          </cell>
          <cell r="F3">
            <v>2114930.3807617235</v>
          </cell>
          <cell r="G3">
            <v>186968.01905264019</v>
          </cell>
          <cell r="H3">
            <v>5012520.5859285053</v>
          </cell>
          <cell r="I3">
            <v>20891391.089642104</v>
          </cell>
          <cell r="J3">
            <v>675399.94606268802</v>
          </cell>
          <cell r="K3">
            <v>2499933.0279408889</v>
          </cell>
          <cell r="L3">
            <v>3193253.5999999996</v>
          </cell>
          <cell r="M3">
            <v>6130848.0718619851</v>
          </cell>
          <cell r="N3">
            <v>521443.34666666662</v>
          </cell>
          <cell r="O3">
            <v>25526023.284385588</v>
          </cell>
          <cell r="P3">
            <v>15363621.839999998</v>
          </cell>
          <cell r="Q3">
            <v>732969.39131382259</v>
          </cell>
          <cell r="R3">
            <v>5520223.5</v>
          </cell>
          <cell r="S3">
            <v>31540.739999999998</v>
          </cell>
          <cell r="T3">
            <v>307398</v>
          </cell>
          <cell r="U3">
            <v>567732</v>
          </cell>
          <cell r="V3">
            <v>2425650.0117240325</v>
          </cell>
          <cell r="W3">
            <v>9867312</v>
          </cell>
          <cell r="X3">
            <v>20652341.259999998</v>
          </cell>
          <cell r="Y3">
            <v>8109846.4115029816</v>
          </cell>
          <cell r="Z3">
            <v>10405210.637395274</v>
          </cell>
          <cell r="AA3">
            <v>85375</v>
          </cell>
          <cell r="AB3">
            <v>872320</v>
          </cell>
          <cell r="AC3">
            <v>0</v>
          </cell>
          <cell r="AD3">
            <v>2666499.0771297948</v>
          </cell>
          <cell r="AE3">
            <v>164367045.89559221</v>
          </cell>
          <cell r="AF3">
            <v>0.30124529969013591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</row>
        <row r="4">
          <cell r="A4" t="str">
            <v>020000063</v>
          </cell>
          <cell r="B4" t="str">
            <v>CH DE SAINT QUENTIN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1182414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1182414</v>
          </cell>
          <cell r="AF4">
            <v>356196.65978781239</v>
          </cell>
          <cell r="AG4">
            <v>0</v>
          </cell>
          <cell r="AH4">
            <v>356196.65978781239</v>
          </cell>
          <cell r="AI4">
            <v>178098.32989390619</v>
          </cell>
          <cell r="AJ4">
            <v>178098.32989390619</v>
          </cell>
        </row>
        <row r="5">
          <cell r="A5" t="str">
            <v>060000528</v>
          </cell>
          <cell r="B5" t="str">
            <v>CENTRE ANTOINE LACASSAGNE</v>
          </cell>
          <cell r="C5">
            <v>0</v>
          </cell>
          <cell r="D5">
            <v>67193.109985574512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48426.919998909834</v>
          </cell>
          <cell r="N5">
            <v>0</v>
          </cell>
          <cell r="O5">
            <v>0</v>
          </cell>
          <cell r="P5">
            <v>522327.12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637947.14998448431</v>
          </cell>
          <cell r="AF5">
            <v>192178.58038354406</v>
          </cell>
          <cell r="AG5">
            <v>157290.40754623798</v>
          </cell>
          <cell r="AH5">
            <v>34888.172837306076</v>
          </cell>
          <cell r="AI5">
            <v>17444.086418653038</v>
          </cell>
          <cell r="AJ5">
            <v>174734.49396489101</v>
          </cell>
        </row>
        <row r="6">
          <cell r="A6" t="str">
            <v>060780491</v>
          </cell>
          <cell r="B6" t="str">
            <v>INSTITUT ARNAULT TZANCK</v>
          </cell>
          <cell r="C6">
            <v>0</v>
          </cell>
          <cell r="D6">
            <v>115850.18963030088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74216.908968582575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190067.09859888346</v>
          </cell>
          <cell r="AF6">
            <v>57256.820078655262</v>
          </cell>
          <cell r="AG6">
            <v>21413.952191043081</v>
          </cell>
          <cell r="AH6">
            <v>35842.867887612185</v>
          </cell>
          <cell r="AI6">
            <v>17921.433943806092</v>
          </cell>
          <cell r="AJ6">
            <v>39335.38613484917</v>
          </cell>
        </row>
        <row r="7">
          <cell r="A7" t="str">
            <v>060780947</v>
          </cell>
          <cell r="B7" t="str">
            <v>HÔPITAUX PEDIATRIQUES NICE CHU LENVAL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205797.06999999998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205797.06999999998</v>
          </cell>
          <cell r="AF7">
            <v>61995.40002750187</v>
          </cell>
          <cell r="AG7">
            <v>54487.29376691021</v>
          </cell>
          <cell r="AH7">
            <v>7508.1062605916595</v>
          </cell>
          <cell r="AI7">
            <v>3754.0531302958298</v>
          </cell>
          <cell r="AJ7">
            <v>58241.346897206036</v>
          </cell>
        </row>
        <row r="8">
          <cell r="A8" t="str">
            <v>060785011</v>
          </cell>
          <cell r="B8" t="str">
            <v>CHU DE NICE</v>
          </cell>
          <cell r="C8">
            <v>0</v>
          </cell>
          <cell r="D8">
            <v>240968.39443102584</v>
          </cell>
          <cell r="E8">
            <v>374922.87103571428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101696.53199771066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135115.78314643149</v>
          </cell>
          <cell r="W8">
            <v>0</v>
          </cell>
          <cell r="X8">
            <v>326854.17</v>
          </cell>
          <cell r="Y8">
            <v>210303.95880720863</v>
          </cell>
          <cell r="Z8">
            <v>155855.50883402341</v>
          </cell>
          <cell r="AA8">
            <v>0</v>
          </cell>
          <cell r="AB8">
            <v>0</v>
          </cell>
          <cell r="AC8">
            <v>0</v>
          </cell>
          <cell r="AD8">
            <v>27776.03205343536</v>
          </cell>
          <cell r="AE8">
            <v>1573493.2503055497</v>
          </cell>
          <cell r="AF8">
            <v>474007.44574870134</v>
          </cell>
          <cell r="AG8">
            <v>558645.31339178816</v>
          </cell>
          <cell r="AH8">
            <v>-84637.867643086822</v>
          </cell>
          <cell r="AI8">
            <v>-42318.933821543411</v>
          </cell>
          <cell r="AJ8">
            <v>516326.37957024475</v>
          </cell>
        </row>
        <row r="9">
          <cell r="A9" t="str">
            <v>060800166</v>
          </cell>
          <cell r="B9" t="str">
            <v>CLINIQUE DE L'ESPERANCE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27776.03205343536</v>
          </cell>
          <cell r="AE9">
            <v>27776.03205343536</v>
          </cell>
          <cell r="AF9">
            <v>8367.3991001399554</v>
          </cell>
          <cell r="AG9">
            <v>3178.7661285787435</v>
          </cell>
          <cell r="AH9">
            <v>5188.6329715612119</v>
          </cell>
          <cell r="AI9">
            <v>2594.3164857806059</v>
          </cell>
          <cell r="AJ9">
            <v>5773.0826143593495</v>
          </cell>
        </row>
        <row r="10">
          <cell r="A10" t="str">
            <v>100002351</v>
          </cell>
          <cell r="B10" t="str">
            <v>CLINIQUE DE CHAMPAGNE - TROYES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27776.03205343536</v>
          </cell>
          <cell r="AE10">
            <v>27776.03205343536</v>
          </cell>
          <cell r="AF10">
            <v>8367.3991001399554</v>
          </cell>
          <cell r="AG10">
            <v>0</v>
          </cell>
          <cell r="AH10">
            <v>8367.3991001399554</v>
          </cell>
          <cell r="AI10">
            <v>4183.6995500699777</v>
          </cell>
          <cell r="AJ10">
            <v>4183.6995500699777</v>
          </cell>
        </row>
        <row r="11">
          <cell r="A11" t="str">
            <v>130001647</v>
          </cell>
          <cell r="B11" t="str">
            <v>INSTITUT PAOLI - CALMETTES</v>
          </cell>
          <cell r="C11">
            <v>73463.956386049744</v>
          </cell>
          <cell r="D11">
            <v>104265.1706672708</v>
          </cell>
          <cell r="E11">
            <v>95910.501892857137</v>
          </cell>
          <cell r="F11">
            <v>0</v>
          </cell>
          <cell r="G11">
            <v>0</v>
          </cell>
          <cell r="H11">
            <v>330738.16182812722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157397.51496946704</v>
          </cell>
          <cell r="AE11">
            <v>761775.30574377195</v>
          </cell>
          <cell r="AF11">
            <v>229481.23027532749</v>
          </cell>
          <cell r="AG11">
            <v>227546.57754450763</v>
          </cell>
          <cell r="AH11">
            <v>1934.6527308198565</v>
          </cell>
          <cell r="AI11">
            <v>967.32636540992826</v>
          </cell>
          <cell r="AJ11">
            <v>228513.90390991757</v>
          </cell>
        </row>
        <row r="12">
          <cell r="A12" t="str">
            <v>130041916</v>
          </cell>
          <cell r="B12" t="str">
            <v>CH DU PAYS D'AIX CHI AIX PERTUIS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81638.599865440832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81638.599865440832</v>
          </cell>
          <cell r="AF12">
            <v>24593.244482747814</v>
          </cell>
          <cell r="AG12">
            <v>18987.366180021167</v>
          </cell>
          <cell r="AH12">
            <v>5605.8783027266472</v>
          </cell>
          <cell r="AI12">
            <v>2802.9391513633236</v>
          </cell>
          <cell r="AJ12">
            <v>21790.30533138449</v>
          </cell>
        </row>
        <row r="13">
          <cell r="A13" t="str">
            <v>130043664</v>
          </cell>
          <cell r="B13" t="str">
            <v>HÔPITAL EUROPEEN DESBIEF AMBROISE PARE</v>
          </cell>
          <cell r="C13">
            <v>0</v>
          </cell>
          <cell r="D13">
            <v>46340.075852120353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145268.51999999999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191608.59585212034</v>
          </cell>
          <cell r="AF13">
            <v>57721.188880678128</v>
          </cell>
          <cell r="AG13">
            <v>47950.282212622566</v>
          </cell>
          <cell r="AH13">
            <v>9770.9066680555625</v>
          </cell>
          <cell r="AI13">
            <v>4885.4533340277812</v>
          </cell>
          <cell r="AJ13">
            <v>52835.73554665035</v>
          </cell>
        </row>
        <row r="14">
          <cell r="A14" t="str">
            <v>130784051</v>
          </cell>
          <cell r="B14" t="str">
            <v>POLYCLINIQUE CLAIRVAL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171107.15999999997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519518.36278007802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690625.522780078</v>
          </cell>
          <cell r="AF14">
            <v>208047.69258354139</v>
          </cell>
          <cell r="AG14">
            <v>209371.78999419004</v>
          </cell>
          <cell r="AH14">
            <v>-1324.0974106486537</v>
          </cell>
          <cell r="AI14">
            <v>-662.04870532432687</v>
          </cell>
          <cell r="AJ14">
            <v>208709.74128886571</v>
          </cell>
        </row>
        <row r="15">
          <cell r="A15" t="str">
            <v>130785652</v>
          </cell>
          <cell r="B15" t="str">
            <v>HÔPITAL SAINT JOSEPH</v>
          </cell>
          <cell r="C15">
            <v>0</v>
          </cell>
          <cell r="D15">
            <v>215481.35271235963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178120.58152459818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393601.93423695781</v>
          </cell>
          <cell r="AF15">
            <v>118570.73263782953</v>
          </cell>
          <cell r="AG15">
            <v>155415.42965806928</v>
          </cell>
          <cell r="AH15">
            <v>-36844.69702023975</v>
          </cell>
          <cell r="AI15">
            <v>-18422.348510119875</v>
          </cell>
          <cell r="AJ15">
            <v>136993.08114794939</v>
          </cell>
        </row>
        <row r="16">
          <cell r="A16" t="str">
            <v>130785678</v>
          </cell>
          <cell r="B16" t="str">
            <v>CLINIQUE VERT COTEAU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96481.981659157347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96481.981659157347</v>
          </cell>
          <cell r="AF16">
            <v>29064.74347961105</v>
          </cell>
          <cell r="AG16">
            <v>40888.970036774794</v>
          </cell>
          <cell r="AH16">
            <v>-11824.226557163744</v>
          </cell>
          <cell r="AI16">
            <v>-5912.1132785818718</v>
          </cell>
          <cell r="AJ16">
            <v>34976.856758192924</v>
          </cell>
        </row>
        <row r="17">
          <cell r="A17" t="str">
            <v>130786049</v>
          </cell>
          <cell r="B17" t="str">
            <v>AP-HM</v>
          </cell>
          <cell r="C17">
            <v>0</v>
          </cell>
          <cell r="D17">
            <v>393890.64474302297</v>
          </cell>
          <cell r="E17">
            <v>209259.27685714286</v>
          </cell>
          <cell r="F17">
            <v>0</v>
          </cell>
          <cell r="G17">
            <v>0</v>
          </cell>
          <cell r="H17">
            <v>0</v>
          </cell>
          <cell r="I17">
            <v>1775085.5174205711</v>
          </cell>
          <cell r="J17">
            <v>104639.42826323335</v>
          </cell>
          <cell r="K17">
            <v>374554.42578905303</v>
          </cell>
          <cell r="L17">
            <v>229651.8</v>
          </cell>
          <cell r="M17">
            <v>174336.91199607542</v>
          </cell>
          <cell r="N17">
            <v>0</v>
          </cell>
          <cell r="O17">
            <v>1226721.1830701923</v>
          </cell>
          <cell r="P17">
            <v>234146.63999999998</v>
          </cell>
          <cell r="Q17">
            <v>0</v>
          </cell>
          <cell r="R17">
            <v>0</v>
          </cell>
          <cell r="S17">
            <v>0</v>
          </cell>
          <cell r="T17">
            <v>87828</v>
          </cell>
          <cell r="U17">
            <v>0</v>
          </cell>
          <cell r="V17">
            <v>51472.679293878668</v>
          </cell>
          <cell r="W17">
            <v>685230</v>
          </cell>
          <cell r="X17">
            <v>1174253.8699999999</v>
          </cell>
          <cell r="Y17">
            <v>1196103.7657159991</v>
          </cell>
          <cell r="Z17">
            <v>126168.74524659038</v>
          </cell>
          <cell r="AA17">
            <v>0</v>
          </cell>
          <cell r="AB17">
            <v>0</v>
          </cell>
          <cell r="AC17">
            <v>0</v>
          </cell>
          <cell r="AD17">
            <v>27776.03205343536</v>
          </cell>
          <cell r="AE17">
            <v>8071118.9204491945</v>
          </cell>
          <cell r="AF17">
            <v>2431386.638025444</v>
          </cell>
          <cell r="AG17">
            <v>2293993.7348674722</v>
          </cell>
          <cell r="AH17">
            <v>137392.9031579718</v>
          </cell>
          <cell r="AI17">
            <v>68696.4515789859</v>
          </cell>
          <cell r="AJ17">
            <v>2362690.1864464581</v>
          </cell>
        </row>
        <row r="18">
          <cell r="A18" t="str">
            <v>140000100</v>
          </cell>
          <cell r="B18" t="str">
            <v>CHU COTE DE NACRE CAEN</v>
          </cell>
          <cell r="C18">
            <v>0</v>
          </cell>
          <cell r="D18">
            <v>217798.35650496566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62954.995998582788</v>
          </cell>
          <cell r="N18">
            <v>0</v>
          </cell>
          <cell r="O18">
            <v>286234.94271637825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242114.19999999998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27776.03205343536</v>
          </cell>
          <cell r="AE18">
            <v>836878.52727336192</v>
          </cell>
          <cell r="AF18">
            <v>252105.7227527035</v>
          </cell>
          <cell r="AG18">
            <v>261478.38995736191</v>
          </cell>
          <cell r="AH18">
            <v>-9372.6672046584135</v>
          </cell>
          <cell r="AI18">
            <v>-4686.3336023292068</v>
          </cell>
          <cell r="AJ18">
            <v>256792.05635503272</v>
          </cell>
        </row>
        <row r="19">
          <cell r="A19" t="str">
            <v>140000555</v>
          </cell>
          <cell r="B19" t="str">
            <v>CLCC FRANÇOIS BACLESSE</v>
          </cell>
          <cell r="C19">
            <v>0</v>
          </cell>
          <cell r="D19">
            <v>0</v>
          </cell>
          <cell r="E19">
            <v>139506.18457142857</v>
          </cell>
          <cell r="F19">
            <v>0</v>
          </cell>
          <cell r="G19">
            <v>0</v>
          </cell>
          <cell r="H19">
            <v>143319.87012552179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62954.995998582788</v>
          </cell>
          <cell r="N19">
            <v>0</v>
          </cell>
          <cell r="O19">
            <v>0</v>
          </cell>
          <cell r="P19">
            <v>162101.51999999999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507882.57069553318</v>
          </cell>
          <cell r="AF19">
            <v>152997.23721657254</v>
          </cell>
          <cell r="AG19">
            <v>135700.39894907764</v>
          </cell>
          <cell r="AH19">
            <v>17296.838267494895</v>
          </cell>
          <cell r="AI19">
            <v>8648.4191337474476</v>
          </cell>
          <cell r="AJ19">
            <v>144348.81808282511</v>
          </cell>
        </row>
        <row r="20">
          <cell r="A20" t="str">
            <v>170024194</v>
          </cell>
          <cell r="B20" t="str">
            <v>GROUPEMENT HOSPITALIER DE LA ROCHELLE-RE-AUNIS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126168.74524659038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126168.74524659038</v>
          </cell>
          <cell r="AF20">
            <v>38007.741473337526</v>
          </cell>
          <cell r="AG20">
            <v>33529.054136560932</v>
          </cell>
          <cell r="AH20">
            <v>4478.6873367765947</v>
          </cell>
          <cell r="AI20">
            <v>2239.3436683882974</v>
          </cell>
          <cell r="AJ20">
            <v>35768.397804949229</v>
          </cell>
        </row>
        <row r="21">
          <cell r="A21" t="str">
            <v>180000028</v>
          </cell>
          <cell r="B21" t="str">
            <v>CH J. COEUR BOURGES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27776.03205343536</v>
          </cell>
          <cell r="AE21">
            <v>27776.03205343536</v>
          </cell>
          <cell r="AF21">
            <v>8367.3991001399554</v>
          </cell>
          <cell r="AG21">
            <v>5940.1987779652382</v>
          </cell>
          <cell r="AH21">
            <v>2427.2003221747173</v>
          </cell>
          <cell r="AI21">
            <v>1213.6001610873586</v>
          </cell>
          <cell r="AJ21">
            <v>7153.7989390525963</v>
          </cell>
        </row>
        <row r="22">
          <cell r="A22" t="str">
            <v>190000224</v>
          </cell>
          <cell r="B22" t="str">
            <v>CENTRE MÉDICO-CHIRURGICAL LES CEDRES BRIVE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27776.03205343536</v>
          </cell>
          <cell r="AE22">
            <v>27776.03205343536</v>
          </cell>
          <cell r="AF22">
            <v>8367.3991001399554</v>
          </cell>
          <cell r="AG22">
            <v>0</v>
          </cell>
          <cell r="AH22">
            <v>8367.3991001399554</v>
          </cell>
          <cell r="AI22">
            <v>4183.6995500699777</v>
          </cell>
          <cell r="AJ22">
            <v>4183.6995500699777</v>
          </cell>
        </row>
        <row r="23">
          <cell r="A23" t="str">
            <v>210011847</v>
          </cell>
          <cell r="B23" t="str">
            <v>POLYCLINIQUE DU PARC DREVON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36748.684647569688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36748.684647569688</v>
          </cell>
          <cell r="AF23">
            <v>11070.368519875427</v>
          </cell>
          <cell r="AG23">
            <v>0</v>
          </cell>
          <cell r="AH23">
            <v>11070.368519875427</v>
          </cell>
          <cell r="AI23">
            <v>5535.1842599377133</v>
          </cell>
          <cell r="AJ23">
            <v>5535.1842599377133</v>
          </cell>
        </row>
        <row r="24">
          <cell r="A24" t="str">
            <v>210780581</v>
          </cell>
          <cell r="B24" t="str">
            <v>CHU DE DIJON</v>
          </cell>
          <cell r="C24">
            <v>0</v>
          </cell>
          <cell r="D24">
            <v>185360.30340848141</v>
          </cell>
          <cell r="E24">
            <v>156944.45764285716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613360.59153509617</v>
          </cell>
          <cell r="P24">
            <v>126078.95999999999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83643.103852552827</v>
          </cell>
          <cell r="W24">
            <v>0</v>
          </cell>
          <cell r="X24">
            <v>435805.55999999994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37034.709404580477</v>
          </cell>
          <cell r="AE24">
            <v>1638227.6858435681</v>
          </cell>
          <cell r="AF24">
            <v>493508.39018262347</v>
          </cell>
          <cell r="AG24">
            <v>447288.03794951737</v>
          </cell>
          <cell r="AH24">
            <v>46220.352233106096</v>
          </cell>
          <cell r="AI24">
            <v>23110.176116553048</v>
          </cell>
          <cell r="AJ24">
            <v>470398.21406607039</v>
          </cell>
        </row>
        <row r="25">
          <cell r="A25" t="str">
            <v>210780789</v>
          </cell>
          <cell r="B25" t="str">
            <v>CLINIQUE MÉDICO-CHIRURGICALE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74216.908968582575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74216.908968582575</v>
          </cell>
          <cell r="AF25">
            <v>22357.494984316192</v>
          </cell>
          <cell r="AG25">
            <v>27580.664698161869</v>
          </cell>
          <cell r="AH25">
            <v>-5223.1697138456766</v>
          </cell>
          <cell r="AI25">
            <v>-2611.5848569228383</v>
          </cell>
          <cell r="AJ25">
            <v>24969.079841239029</v>
          </cell>
        </row>
        <row r="26">
          <cell r="A26" t="str">
            <v>210987731</v>
          </cell>
          <cell r="B26" t="str">
            <v>CENTRE GEORGES-FRANCOIS LECLERC</v>
          </cell>
          <cell r="C26">
            <v>36731.978193024872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84521.974689410286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72640.379998364748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27776.03205343536</v>
          </cell>
          <cell r="AE26">
            <v>221670.36493423526</v>
          </cell>
          <cell r="AF26">
            <v>66777.155517035499</v>
          </cell>
          <cell r="AG26">
            <v>39941.273738809701</v>
          </cell>
          <cell r="AH26">
            <v>26835.881778225797</v>
          </cell>
          <cell r="AI26">
            <v>13417.940889112899</v>
          </cell>
          <cell r="AJ26">
            <v>53359.2146279226</v>
          </cell>
        </row>
        <row r="27">
          <cell r="A27" t="str">
            <v>220000020</v>
          </cell>
          <cell r="B27" t="str">
            <v>CH ST BRIEUC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81638.599865440832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81638.599865440832</v>
          </cell>
          <cell r="AF27">
            <v>24593.244482747814</v>
          </cell>
          <cell r="AG27">
            <v>11022.968066214462</v>
          </cell>
          <cell r="AH27">
            <v>13570.276416533352</v>
          </cell>
          <cell r="AI27">
            <v>6785.138208266676</v>
          </cell>
          <cell r="AJ27">
            <v>17808.106274481139</v>
          </cell>
        </row>
        <row r="28">
          <cell r="A28" t="str">
            <v>250000015</v>
          </cell>
          <cell r="B28" t="str">
            <v>CHU BESANCON</v>
          </cell>
          <cell r="C28">
            <v>0</v>
          </cell>
          <cell r="D28">
            <v>78778.128948604601</v>
          </cell>
          <cell r="E28">
            <v>217978.41339285715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164651.52799629344</v>
          </cell>
          <cell r="N28">
            <v>0</v>
          </cell>
          <cell r="O28">
            <v>715587.35679094563</v>
          </cell>
          <cell r="P28">
            <v>189118.44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54689.721749746081</v>
          </cell>
          <cell r="W28">
            <v>0</v>
          </cell>
          <cell r="X28">
            <v>193691.36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27776.03205343536</v>
          </cell>
          <cell r="AE28">
            <v>1642270.980931882</v>
          </cell>
          <cell r="AF28">
            <v>494726.41382323828</v>
          </cell>
          <cell r="AG28">
            <v>593220.92915096751</v>
          </cell>
          <cell r="AH28">
            <v>-98494.515327729227</v>
          </cell>
          <cell r="AI28">
            <v>-49247.257663864613</v>
          </cell>
          <cell r="AJ28">
            <v>543973.67148710287</v>
          </cell>
        </row>
        <row r="29">
          <cell r="A29" t="str">
            <v>290000017</v>
          </cell>
          <cell r="B29" t="str">
            <v>CHU BREST</v>
          </cell>
          <cell r="C29">
            <v>0</v>
          </cell>
          <cell r="D29">
            <v>220115.36029757169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112449.4417814343</v>
          </cell>
          <cell r="P29">
            <v>126078.95999999999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169479.94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628123.70207900601</v>
          </cell>
          <cell r="AF29">
            <v>189219.31287526782</v>
          </cell>
          <cell r="AG29">
            <v>160044.27002759793</v>
          </cell>
          <cell r="AH29">
            <v>29175.042847669887</v>
          </cell>
          <cell r="AI29">
            <v>14587.521423834944</v>
          </cell>
          <cell r="AJ29">
            <v>174631.79145143286</v>
          </cell>
        </row>
        <row r="30">
          <cell r="A30" t="str">
            <v>290004142</v>
          </cell>
          <cell r="B30" t="str">
            <v>CLINIQUE DU GRAND LARGE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103903.6725560156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103903.6725560156</v>
          </cell>
          <cell r="AF30">
            <v>31300.492978042672</v>
          </cell>
          <cell r="AG30">
            <v>35023.554876957358</v>
          </cell>
          <cell r="AH30">
            <v>-3723.061898914686</v>
          </cell>
          <cell r="AI30">
            <v>-1861.530949457343</v>
          </cell>
          <cell r="AJ30">
            <v>33162.023927500013</v>
          </cell>
        </row>
        <row r="31">
          <cell r="A31" t="str">
            <v>300780038</v>
          </cell>
          <cell r="B31" t="str">
            <v>CHU NIMES</v>
          </cell>
          <cell r="C31">
            <v>0</v>
          </cell>
          <cell r="D31">
            <v>69510.11377818053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122672.11830701923</v>
          </cell>
          <cell r="P31">
            <v>207129.71999999997</v>
          </cell>
          <cell r="Q31">
            <v>0</v>
          </cell>
          <cell r="R31">
            <v>1526139</v>
          </cell>
          <cell r="S31">
            <v>0</v>
          </cell>
          <cell r="T31">
            <v>0</v>
          </cell>
          <cell r="U31">
            <v>0</v>
          </cell>
          <cell r="V31">
            <v>38604.509470409001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1964055.4615556088</v>
          </cell>
          <cell r="AF31">
            <v>591662.47612436756</v>
          </cell>
          <cell r="AG31">
            <v>509889.87458243582</v>
          </cell>
          <cell r="AH31">
            <v>81772.601541931741</v>
          </cell>
          <cell r="AI31">
            <v>40886.30077096587</v>
          </cell>
          <cell r="AJ31">
            <v>550776.17535340169</v>
          </cell>
        </row>
        <row r="32">
          <cell r="A32" t="str">
            <v>310780150</v>
          </cell>
          <cell r="B32" t="str">
            <v>CLINIQUE MEDIPOLE GARONNE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32170.424558674167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32170.424558674167</v>
          </cell>
          <cell r="AF32">
            <v>9691.1891873367076</v>
          </cell>
          <cell r="AG32">
            <v>1747.9065389617692</v>
          </cell>
          <cell r="AH32">
            <v>7943.2826483749386</v>
          </cell>
          <cell r="AI32">
            <v>3971.6413241874693</v>
          </cell>
          <cell r="AJ32">
            <v>5719.5478631492388</v>
          </cell>
        </row>
        <row r="33">
          <cell r="A33" t="str">
            <v>310780259</v>
          </cell>
          <cell r="B33" t="str">
            <v>SA CLINIQUE PASTEUR</v>
          </cell>
          <cell r="C33">
            <v>0</v>
          </cell>
          <cell r="D33">
            <v>27804.045511272212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132894.79483260418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74216.908968582575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234915.74931245897</v>
          </cell>
          <cell r="AF33">
            <v>70767.265303564534</v>
          </cell>
          <cell r="AG33">
            <v>8281.2491375550762</v>
          </cell>
          <cell r="AH33">
            <v>62486.01616600946</v>
          </cell>
          <cell r="AI33">
            <v>31243.00808300473</v>
          </cell>
          <cell r="AJ33">
            <v>39524.257220559804</v>
          </cell>
        </row>
        <row r="34">
          <cell r="A34" t="str">
            <v>310780283</v>
          </cell>
          <cell r="B34" t="str">
            <v>NOUVELLE CLINIQUE DE L'UNION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133590.43614344863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133590.43614344863</v>
          </cell>
          <cell r="AF34">
            <v>40243.490971769148</v>
          </cell>
          <cell r="AG34">
            <v>47460.008533636996</v>
          </cell>
          <cell r="AH34">
            <v>-7216.5175618678477</v>
          </cell>
          <cell r="AI34">
            <v>-3608.2587809339238</v>
          </cell>
          <cell r="AJ34">
            <v>43851.749752703072</v>
          </cell>
        </row>
        <row r="35">
          <cell r="A35" t="str">
            <v>310781000</v>
          </cell>
          <cell r="B35" t="str">
            <v>CLINIQUE DES CEDRES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118747.05434973212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118747.05434973212</v>
          </cell>
          <cell r="AF35">
            <v>35771.991974905912</v>
          </cell>
          <cell r="AG35">
            <v>29449.891730655367</v>
          </cell>
          <cell r="AH35">
            <v>6322.1002442505451</v>
          </cell>
          <cell r="AI35">
            <v>3161.0501221252725</v>
          </cell>
          <cell r="AJ35">
            <v>32610.941852780641</v>
          </cell>
        </row>
        <row r="36">
          <cell r="A36" t="str">
            <v>310781406</v>
          </cell>
          <cell r="B36" t="str">
            <v>CHR TOULOUSE</v>
          </cell>
          <cell r="C36">
            <v>106522.73675977212</v>
          </cell>
          <cell r="D36">
            <v>421694.69025429524</v>
          </cell>
          <cell r="E36">
            <v>357484.5979642857</v>
          </cell>
          <cell r="F36">
            <v>0</v>
          </cell>
          <cell r="G36">
            <v>0</v>
          </cell>
          <cell r="H36">
            <v>264590.52946250176</v>
          </cell>
          <cell r="I36">
            <v>1092360.3184126592</v>
          </cell>
          <cell r="J36">
            <v>47563.376483287881</v>
          </cell>
          <cell r="K36">
            <v>156790.22474890592</v>
          </cell>
          <cell r="L36">
            <v>120293.79999999999</v>
          </cell>
          <cell r="M36">
            <v>222763.83199498523</v>
          </cell>
          <cell r="N36">
            <v>0</v>
          </cell>
          <cell r="O36">
            <v>1114271.7412887581</v>
          </cell>
          <cell r="P36">
            <v>756473.76</v>
          </cell>
          <cell r="Q36">
            <v>0</v>
          </cell>
          <cell r="R36">
            <v>171862.5</v>
          </cell>
          <cell r="S36">
            <v>0</v>
          </cell>
          <cell r="T36">
            <v>0</v>
          </cell>
          <cell r="U36">
            <v>0</v>
          </cell>
          <cell r="V36">
            <v>106162.40104362475</v>
          </cell>
          <cell r="W36">
            <v>0</v>
          </cell>
          <cell r="X36">
            <v>423699.85</v>
          </cell>
          <cell r="Y36">
            <v>223447.95623265917</v>
          </cell>
          <cell r="Z36">
            <v>141012.12704030689</v>
          </cell>
          <cell r="AA36">
            <v>0</v>
          </cell>
          <cell r="AB36">
            <v>0</v>
          </cell>
          <cell r="AC36">
            <v>0</v>
          </cell>
          <cell r="AD36">
            <v>203690.90172519261</v>
          </cell>
          <cell r="AE36">
            <v>5930685.3434112333</v>
          </cell>
          <cell r="AF36">
            <v>1786591.0836438136</v>
          </cell>
          <cell r="AG36">
            <v>1739753.3955465825</v>
          </cell>
          <cell r="AH36">
            <v>46837.68809723109</v>
          </cell>
          <cell r="AI36">
            <v>23418.844048615545</v>
          </cell>
          <cell r="AJ36">
            <v>1763172.2395951981</v>
          </cell>
        </row>
        <row r="37">
          <cell r="A37" t="str">
            <v>310782347</v>
          </cell>
          <cell r="B37" t="str">
            <v>INSTITUT CLAUDIUS REGAUD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217921.13999509424</v>
          </cell>
          <cell r="N37">
            <v>0</v>
          </cell>
          <cell r="O37">
            <v>0</v>
          </cell>
          <cell r="P37">
            <v>333208.68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74069.418809160954</v>
          </cell>
          <cell r="AE37">
            <v>625199.23880425515</v>
          </cell>
          <cell r="AF37">
            <v>188338.3320596327</v>
          </cell>
          <cell r="AG37">
            <v>216503.64850901384</v>
          </cell>
          <cell r="AH37">
            <v>-28165.316449381149</v>
          </cell>
          <cell r="AI37">
            <v>-14082.658224690575</v>
          </cell>
          <cell r="AJ37">
            <v>202420.99028432328</v>
          </cell>
        </row>
        <row r="38">
          <cell r="A38" t="str">
            <v>330000340</v>
          </cell>
          <cell r="B38" t="str">
            <v>M.S.P.B. BAGATELLE</v>
          </cell>
          <cell r="C38">
            <v>0</v>
          </cell>
          <cell r="D38">
            <v>53291.087229938406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53291.087229938406</v>
          </cell>
          <cell r="AF38">
            <v>16053.689543395971</v>
          </cell>
          <cell r="AG38">
            <v>0</v>
          </cell>
          <cell r="AH38">
            <v>16053.689543395971</v>
          </cell>
          <cell r="AI38">
            <v>8026.8447716979854</v>
          </cell>
          <cell r="AJ38">
            <v>8026.8447716979854</v>
          </cell>
        </row>
        <row r="39">
          <cell r="A39" t="str">
            <v>330000662</v>
          </cell>
          <cell r="B39" t="str">
            <v>INSTITUT BERGONIE</v>
          </cell>
          <cell r="C39">
            <v>99176.341121167148</v>
          </cell>
          <cell r="D39">
            <v>41706.068266908318</v>
          </cell>
          <cell r="E39">
            <v>0</v>
          </cell>
          <cell r="F39">
            <v>0</v>
          </cell>
          <cell r="G39">
            <v>0</v>
          </cell>
          <cell r="H39">
            <v>117595.79087222301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150123.45199662048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138880.16026717678</v>
          </cell>
          <cell r="AE39">
            <v>547481.81252409576</v>
          </cell>
          <cell r="AF39">
            <v>164926.32268872004</v>
          </cell>
          <cell r="AG39">
            <v>188823.25482242682</v>
          </cell>
          <cell r="AH39">
            <v>-23896.932133706781</v>
          </cell>
          <cell r="AI39">
            <v>-11948.466066853391</v>
          </cell>
          <cell r="AJ39">
            <v>176874.78875557345</v>
          </cell>
        </row>
        <row r="40">
          <cell r="A40" t="str">
            <v>330780081</v>
          </cell>
          <cell r="B40" t="str">
            <v>CLINIQUE SAINT AUGUSTIN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27776.03205343536</v>
          </cell>
          <cell r="AE40">
            <v>27776.03205343536</v>
          </cell>
          <cell r="AF40">
            <v>8367.3991001399554</v>
          </cell>
          <cell r="AG40">
            <v>19574.055966533815</v>
          </cell>
          <cell r="AH40">
            <v>-11206.65686639386</v>
          </cell>
          <cell r="AI40">
            <v>-5603.3284331969298</v>
          </cell>
          <cell r="AJ40">
            <v>13970.727533336885</v>
          </cell>
        </row>
        <row r="41">
          <cell r="A41" t="str">
            <v>330780115</v>
          </cell>
          <cell r="B41" t="str">
            <v>CLINIQUE TIVOLI-DUCOS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169043.94937882057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169043.94937882057</v>
          </cell>
          <cell r="AF41">
            <v>50923.695191426967</v>
          </cell>
          <cell r="AG41">
            <v>44545.527853599262</v>
          </cell>
          <cell r="AH41">
            <v>6378.1673378277046</v>
          </cell>
          <cell r="AI41">
            <v>3189.0836689138523</v>
          </cell>
          <cell r="AJ41">
            <v>47734.611522513114</v>
          </cell>
        </row>
        <row r="42">
          <cell r="A42" t="str">
            <v>330780511</v>
          </cell>
          <cell r="B42" t="str">
            <v>CLINIQUE SAINTE ANNE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67797.687998473761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67797.687998473761</v>
          </cell>
          <cell r="AF42">
            <v>20423.734839398559</v>
          </cell>
          <cell r="AG42">
            <v>0</v>
          </cell>
          <cell r="AH42">
            <v>20423.734839398559</v>
          </cell>
          <cell r="AI42">
            <v>10211.86741969928</v>
          </cell>
          <cell r="AJ42">
            <v>10211.86741969928</v>
          </cell>
        </row>
        <row r="43">
          <cell r="A43" t="str">
            <v>330781196</v>
          </cell>
          <cell r="B43" t="str">
            <v>CHU DE BORDEAUX</v>
          </cell>
          <cell r="C43">
            <v>0</v>
          </cell>
          <cell r="D43">
            <v>563031.92160326231</v>
          </cell>
          <cell r="E43">
            <v>95910.501892857137</v>
          </cell>
          <cell r="F43">
            <v>0</v>
          </cell>
          <cell r="G43">
            <v>0</v>
          </cell>
          <cell r="H43">
            <v>0</v>
          </cell>
          <cell r="I43">
            <v>1228905.3582142415</v>
          </cell>
          <cell r="J43">
            <v>66588.727076603041</v>
          </cell>
          <cell r="K43">
            <v>226474.76908175298</v>
          </cell>
          <cell r="L43">
            <v>0</v>
          </cell>
          <cell r="M43">
            <v>106539.22399760163</v>
          </cell>
          <cell r="N43">
            <v>0</v>
          </cell>
          <cell r="O43">
            <v>470243.1201769071</v>
          </cell>
          <cell r="P43">
            <v>432270.72</v>
          </cell>
          <cell r="Q43">
            <v>199900.74308558798</v>
          </cell>
          <cell r="R43">
            <v>68745</v>
          </cell>
          <cell r="S43">
            <v>0</v>
          </cell>
          <cell r="T43">
            <v>0</v>
          </cell>
          <cell r="U43">
            <v>0</v>
          </cell>
          <cell r="V43">
            <v>32170.424558674167</v>
          </cell>
          <cell r="W43">
            <v>0</v>
          </cell>
          <cell r="X43">
            <v>690025.47</v>
          </cell>
          <cell r="Y43">
            <v>262879.94850901078</v>
          </cell>
          <cell r="Z43">
            <v>141012.12704030689</v>
          </cell>
          <cell r="AA43">
            <v>0</v>
          </cell>
          <cell r="AB43">
            <v>68150</v>
          </cell>
          <cell r="AC43">
            <v>0</v>
          </cell>
          <cell r="AD43">
            <v>138880.16026717678</v>
          </cell>
          <cell r="AE43">
            <v>4791728.2155039823</v>
          </cell>
          <cell r="AF43">
            <v>1443485.6023131772</v>
          </cell>
          <cell r="AG43">
            <v>1657755.5114244805</v>
          </cell>
          <cell r="AH43">
            <v>-214269.90911130328</v>
          </cell>
          <cell r="AI43">
            <v>-107134.95455565164</v>
          </cell>
          <cell r="AJ43">
            <v>1550620.5568688288</v>
          </cell>
        </row>
        <row r="44">
          <cell r="A44" t="str">
            <v>340000207</v>
          </cell>
          <cell r="B44" t="str">
            <v>INSTITUT DU CANCER DE MONTPELLIER</v>
          </cell>
          <cell r="C44">
            <v>58771.165108839792</v>
          </cell>
          <cell r="D44">
            <v>0</v>
          </cell>
          <cell r="E44">
            <v>688811.7863214286</v>
          </cell>
          <cell r="F44">
            <v>0</v>
          </cell>
          <cell r="G44">
            <v>0</v>
          </cell>
          <cell r="H44">
            <v>268265.39792725875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96853.839997819668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92586.773511451189</v>
          </cell>
          <cell r="AE44">
            <v>1205288.962866798</v>
          </cell>
          <cell r="AF44">
            <v>363087.63483202166</v>
          </cell>
          <cell r="AG44">
            <v>362142.15387391485</v>
          </cell>
          <cell r="AH44">
            <v>945.48095810681116</v>
          </cell>
          <cell r="AI44">
            <v>472.74047905340558</v>
          </cell>
          <cell r="AJ44">
            <v>362614.89435296826</v>
          </cell>
        </row>
        <row r="45">
          <cell r="A45" t="str">
            <v>340009885</v>
          </cell>
          <cell r="B45" t="str">
            <v>POLYCLINIQUE CHAMPEAU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27776.03205343536</v>
          </cell>
          <cell r="AE45">
            <v>27776.03205343536</v>
          </cell>
          <cell r="AF45">
            <v>8367.3991001399554</v>
          </cell>
          <cell r="AG45">
            <v>0</v>
          </cell>
          <cell r="AH45">
            <v>8367.3991001399554</v>
          </cell>
          <cell r="AI45">
            <v>4183.6995500699777</v>
          </cell>
          <cell r="AJ45">
            <v>4183.6995500699777</v>
          </cell>
        </row>
        <row r="46">
          <cell r="A46" t="str">
            <v>340015965</v>
          </cell>
          <cell r="B46" t="str">
            <v>SAS POLYCLINIQUE SAINT PRIVAT</v>
          </cell>
          <cell r="C46">
            <v>0</v>
          </cell>
          <cell r="D46">
            <v>30121.04930387823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30121.04930387823</v>
          </cell>
          <cell r="AF46">
            <v>9073.8245245281578</v>
          </cell>
          <cell r="AG46">
            <v>6544.4729517905807</v>
          </cell>
          <cell r="AH46">
            <v>2529.351572737577</v>
          </cell>
          <cell r="AI46">
            <v>1264.6757863687885</v>
          </cell>
          <cell r="AJ46">
            <v>7809.1487381593688</v>
          </cell>
        </row>
        <row r="47">
          <cell r="A47" t="str">
            <v>340780477</v>
          </cell>
          <cell r="B47" t="str">
            <v>CHU MONTPELLIER</v>
          </cell>
          <cell r="C47">
            <v>0</v>
          </cell>
          <cell r="D47">
            <v>264138.43235708599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120293.79999999999</v>
          </cell>
          <cell r="M47">
            <v>101696.53199771066</v>
          </cell>
          <cell r="N47">
            <v>0</v>
          </cell>
          <cell r="O47">
            <v>552024.53238158661</v>
          </cell>
          <cell r="P47">
            <v>387242.51999999996</v>
          </cell>
          <cell r="Q47">
            <v>0</v>
          </cell>
          <cell r="R47">
            <v>68745</v>
          </cell>
          <cell r="S47">
            <v>0</v>
          </cell>
          <cell r="T47">
            <v>0</v>
          </cell>
          <cell r="U47">
            <v>0</v>
          </cell>
          <cell r="V47">
            <v>57906.764205613501</v>
          </cell>
          <cell r="W47">
            <v>0</v>
          </cell>
          <cell r="X47">
            <v>460016.98</v>
          </cell>
          <cell r="Y47">
            <v>341743.93306171405</v>
          </cell>
          <cell r="Z47">
            <v>333976.09035862156</v>
          </cell>
          <cell r="AA47">
            <v>0</v>
          </cell>
          <cell r="AB47">
            <v>122670</v>
          </cell>
          <cell r="AC47">
            <v>0</v>
          </cell>
          <cell r="AD47">
            <v>37034.709404580477</v>
          </cell>
          <cell r="AE47">
            <v>2847489.2937669121</v>
          </cell>
          <cell r="AF47">
            <v>857792.7656652669</v>
          </cell>
          <cell r="AG47">
            <v>917984.67039721867</v>
          </cell>
          <cell r="AH47">
            <v>-60191.90473195177</v>
          </cell>
          <cell r="AI47">
            <v>-30095.952365975885</v>
          </cell>
          <cell r="AJ47">
            <v>887888.71803124272</v>
          </cell>
        </row>
        <row r="48">
          <cell r="A48" t="str">
            <v>340780667</v>
          </cell>
          <cell r="B48" t="str">
            <v>CLINIQUE DU PARC</v>
          </cell>
          <cell r="C48">
            <v>0</v>
          </cell>
          <cell r="D48">
            <v>25487.041718666194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25487.041718666194</v>
          </cell>
          <cell r="AF48">
            <v>7677.8515207545943</v>
          </cell>
          <cell r="AG48">
            <v>3716.3685954767648</v>
          </cell>
          <cell r="AH48">
            <v>3961.4829252778295</v>
          </cell>
          <cell r="AI48">
            <v>1980.7414626389148</v>
          </cell>
          <cell r="AJ48">
            <v>5697.1100581156797</v>
          </cell>
        </row>
        <row r="49">
          <cell r="A49" t="str">
            <v>350000121</v>
          </cell>
          <cell r="B49" t="str">
            <v>CH PRIVÉ ST-GREGOIRE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99728.316131889922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99728.316131889922</v>
          </cell>
          <cell r="AF49">
            <v>30042.686480743796</v>
          </cell>
          <cell r="AG49">
            <v>42335.998007521361</v>
          </cell>
          <cell r="AH49">
            <v>-12293.311526777565</v>
          </cell>
          <cell r="AI49">
            <v>-6146.6557633887824</v>
          </cell>
          <cell r="AJ49">
            <v>36189.342244132582</v>
          </cell>
        </row>
        <row r="50">
          <cell r="A50" t="str">
            <v>350002812</v>
          </cell>
          <cell r="B50" t="str">
            <v>CRLCC E. MARQUIS</v>
          </cell>
          <cell r="C50">
            <v>0</v>
          </cell>
          <cell r="D50">
            <v>243285.39822363184</v>
          </cell>
          <cell r="E50">
            <v>0</v>
          </cell>
          <cell r="F50">
            <v>0</v>
          </cell>
          <cell r="G50">
            <v>0</v>
          </cell>
          <cell r="H50">
            <v>73497.369295139375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316782.76751877123</v>
          </cell>
          <cell r="AF50">
            <v>95429.319737862897</v>
          </cell>
          <cell r="AG50">
            <v>106704.34088437288</v>
          </cell>
          <cell r="AH50">
            <v>-11275.021146509986</v>
          </cell>
          <cell r="AI50">
            <v>-5637.5105732549928</v>
          </cell>
          <cell r="AJ50">
            <v>101066.8303111179</v>
          </cell>
        </row>
        <row r="51">
          <cell r="A51" t="str">
            <v>350005179</v>
          </cell>
          <cell r="B51" t="str">
            <v>CHRU DE RENNES</v>
          </cell>
          <cell r="C51">
            <v>0</v>
          </cell>
          <cell r="D51">
            <v>338282.55372047855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193707.67999563934</v>
          </cell>
          <cell r="N51">
            <v>0</v>
          </cell>
          <cell r="O51">
            <v>654251.29763743596</v>
          </cell>
          <cell r="P51">
            <v>198124.08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822276</v>
          </cell>
          <cell r="X51">
            <v>133162.81</v>
          </cell>
          <cell r="Y51">
            <v>499471.90216712048</v>
          </cell>
          <cell r="Z51">
            <v>96481.981659157347</v>
          </cell>
          <cell r="AA51">
            <v>0</v>
          </cell>
          <cell r="AB51">
            <v>0</v>
          </cell>
          <cell r="AC51">
            <v>0</v>
          </cell>
          <cell r="AD51">
            <v>27776.03205343536</v>
          </cell>
          <cell r="AE51">
            <v>2963534.3372332668</v>
          </cell>
          <cell r="AF51">
            <v>892750.78956184373</v>
          </cell>
          <cell r="AG51">
            <v>677735.14960490959</v>
          </cell>
          <cell r="AH51">
            <v>215015.63995693414</v>
          </cell>
          <cell r="AI51">
            <v>107507.81997846707</v>
          </cell>
          <cell r="AJ51">
            <v>785242.96958337666</v>
          </cell>
        </row>
        <row r="52">
          <cell r="A52" t="str">
            <v>370000085</v>
          </cell>
          <cell r="B52" t="str">
            <v>CLINIQUE SAINT-GATIEN SA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311711.01766804681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311711.01766804681</v>
          </cell>
          <cell r="AF52">
            <v>93901.478934128012</v>
          </cell>
          <cell r="AG52">
            <v>85442.349842954573</v>
          </cell>
          <cell r="AH52">
            <v>8459.1290911734395</v>
          </cell>
          <cell r="AI52">
            <v>4229.5645455867198</v>
          </cell>
          <cell r="AJ52">
            <v>89671.914388541292</v>
          </cell>
        </row>
        <row r="53">
          <cell r="A53" t="str">
            <v>370000481</v>
          </cell>
          <cell r="B53" t="str">
            <v>CHU DE TOURS</v>
          </cell>
          <cell r="C53">
            <v>0</v>
          </cell>
          <cell r="D53">
            <v>213164.34891975363</v>
          </cell>
          <cell r="E53">
            <v>0</v>
          </cell>
          <cell r="F53">
            <v>0</v>
          </cell>
          <cell r="G53">
            <v>0</v>
          </cell>
          <cell r="H53">
            <v>36748.684647569688</v>
          </cell>
          <cell r="I53">
            <v>698789.3213375099</v>
          </cell>
          <cell r="J53">
            <v>9512.6752966575768</v>
          </cell>
          <cell r="K53">
            <v>165500.7927905118</v>
          </cell>
          <cell r="L53">
            <v>120293.79999999999</v>
          </cell>
          <cell r="M53">
            <v>150123.45199662048</v>
          </cell>
          <cell r="N53">
            <v>0</v>
          </cell>
          <cell r="O53">
            <v>235121.56008845355</v>
          </cell>
          <cell r="P53">
            <v>216135.36</v>
          </cell>
          <cell r="Q53">
            <v>0</v>
          </cell>
          <cell r="R53">
            <v>68745</v>
          </cell>
          <cell r="S53">
            <v>0</v>
          </cell>
          <cell r="T53">
            <v>0</v>
          </cell>
          <cell r="U53">
            <v>0</v>
          </cell>
          <cell r="V53">
            <v>64340.849117348334</v>
          </cell>
          <cell r="W53">
            <v>0</v>
          </cell>
          <cell r="X53">
            <v>314748.45999999996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2293224.3041944252</v>
          </cell>
          <cell r="AF53">
            <v>690823.04277375306</v>
          </cell>
          <cell r="AG53">
            <v>713294.21353074303</v>
          </cell>
          <cell r="AH53">
            <v>-22471.170756989974</v>
          </cell>
          <cell r="AI53">
            <v>-11235.585378494987</v>
          </cell>
          <cell r="AJ53">
            <v>702058.62815224798</v>
          </cell>
        </row>
        <row r="54">
          <cell r="A54" t="str">
            <v>370007569</v>
          </cell>
          <cell r="B54" t="str">
            <v>PÔLE SANTÉ LÉONARD DE VINCI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40423.553112326656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40423.553112326656</v>
          </cell>
          <cell r="AF54">
            <v>12177.405371862969</v>
          </cell>
          <cell r="AG54">
            <v>18248.961404062451</v>
          </cell>
          <cell r="AH54">
            <v>-6071.5560321994817</v>
          </cell>
          <cell r="AI54">
            <v>-3035.7780160997409</v>
          </cell>
          <cell r="AJ54">
            <v>15213.18338796271</v>
          </cell>
        </row>
        <row r="55">
          <cell r="A55" t="str">
            <v>380780080</v>
          </cell>
          <cell r="B55" t="str">
            <v>CHU GRENOBLE</v>
          </cell>
          <cell r="C55">
            <v>0</v>
          </cell>
          <cell r="D55">
            <v>312795.5120018124</v>
          </cell>
          <cell r="E55">
            <v>270293.23260714288</v>
          </cell>
          <cell r="F55">
            <v>0</v>
          </cell>
          <cell r="G55">
            <v>0</v>
          </cell>
          <cell r="H55">
            <v>47773.290041840599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96853.839997819668</v>
          </cell>
          <cell r="N55">
            <v>0</v>
          </cell>
          <cell r="O55">
            <v>684919.32721419074</v>
          </cell>
          <cell r="P55">
            <v>171107.15999999997</v>
          </cell>
          <cell r="Q55">
            <v>0</v>
          </cell>
          <cell r="R55">
            <v>694324.5</v>
          </cell>
          <cell r="S55">
            <v>0</v>
          </cell>
          <cell r="T55">
            <v>0</v>
          </cell>
          <cell r="U55">
            <v>0</v>
          </cell>
          <cell r="V55">
            <v>312053.1182191394</v>
          </cell>
          <cell r="W55">
            <v>0</v>
          </cell>
          <cell r="X55">
            <v>532651.24</v>
          </cell>
          <cell r="Y55">
            <v>578335.8867198237</v>
          </cell>
          <cell r="Z55">
            <v>111325.36345287386</v>
          </cell>
          <cell r="AA55">
            <v>0</v>
          </cell>
          <cell r="AB55">
            <v>0</v>
          </cell>
          <cell r="AC55">
            <v>0</v>
          </cell>
          <cell r="AD55">
            <v>46293.386755725594</v>
          </cell>
          <cell r="AE55">
            <v>3858725.8570103687</v>
          </cell>
          <cell r="AF55">
            <v>1162423.0272171651</v>
          </cell>
          <cell r="AG55">
            <v>957386.30436363281</v>
          </cell>
          <cell r="AH55">
            <v>205036.72285353229</v>
          </cell>
          <cell r="AI55">
            <v>102518.36142676615</v>
          </cell>
          <cell r="AJ55">
            <v>1059904.6657903991</v>
          </cell>
        </row>
        <row r="56">
          <cell r="A56" t="str">
            <v>380786442</v>
          </cell>
          <cell r="B56" t="str">
            <v>CLINIQUE BELLEDONNE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133590.43614344863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133590.43614344863</v>
          </cell>
          <cell r="AF56">
            <v>40243.490971769148</v>
          </cell>
          <cell r="AG56">
            <v>48837.286846238931</v>
          </cell>
          <cell r="AH56">
            <v>-8593.7958744697826</v>
          </cell>
          <cell r="AI56">
            <v>-4296.8979372348913</v>
          </cell>
          <cell r="AJ56">
            <v>44540.388909004039</v>
          </cell>
        </row>
        <row r="57">
          <cell r="A57" t="str">
            <v>420010050</v>
          </cell>
          <cell r="B57" t="str">
            <v>CLINIQUE MUTUALISTE DE LA LOIRE</v>
          </cell>
          <cell r="C57">
            <v>0</v>
          </cell>
          <cell r="D57">
            <v>34755.056889090265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34755.056889090265</v>
          </cell>
          <cell r="AF57">
            <v>10469.79752830172</v>
          </cell>
          <cell r="AG57">
            <v>7191.6485751501814</v>
          </cell>
          <cell r="AH57">
            <v>3278.148953151539</v>
          </cell>
          <cell r="AI57">
            <v>1639.0744765757695</v>
          </cell>
          <cell r="AJ57">
            <v>8830.7230517259504</v>
          </cell>
        </row>
        <row r="58">
          <cell r="A58" t="str">
            <v>420011413</v>
          </cell>
          <cell r="B58" t="str">
            <v>CH PRIVÉ LOIRE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27776.03205343536</v>
          </cell>
          <cell r="AE58">
            <v>27776.03205343536</v>
          </cell>
          <cell r="AF58">
            <v>8367.3991001399554</v>
          </cell>
          <cell r="AG58">
            <v>5616.0315906127307</v>
          </cell>
          <cell r="AH58">
            <v>2751.3675095272247</v>
          </cell>
          <cell r="AI58">
            <v>1375.6837547636123</v>
          </cell>
          <cell r="AJ58">
            <v>6991.7153453763431</v>
          </cell>
        </row>
        <row r="59">
          <cell r="A59" t="str">
            <v>420784878</v>
          </cell>
          <cell r="B59" t="str">
            <v>CHU SAINT ETIENNE</v>
          </cell>
          <cell r="C59">
            <v>0</v>
          </cell>
          <cell r="D59">
            <v>53291.087229938406</v>
          </cell>
          <cell r="E59">
            <v>270293.23260714288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67797.687998473761</v>
          </cell>
          <cell r="N59">
            <v>0</v>
          </cell>
          <cell r="O59">
            <v>388461.7079722276</v>
          </cell>
          <cell r="P59">
            <v>207129.71999999997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230008.49</v>
          </cell>
          <cell r="Y59">
            <v>0</v>
          </cell>
          <cell r="Z59">
            <v>81638.599865440832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1298620.5256732234</v>
          </cell>
          <cell r="AF59">
            <v>391203.32944019203</v>
          </cell>
          <cell r="AG59">
            <v>411453.11731583357</v>
          </cell>
          <cell r="AH59">
            <v>-20249.787875641545</v>
          </cell>
          <cell r="AI59">
            <v>-10124.893937820772</v>
          </cell>
          <cell r="AJ59">
            <v>401328.22337801277</v>
          </cell>
        </row>
        <row r="60">
          <cell r="A60" t="str">
            <v>430000018</v>
          </cell>
          <cell r="B60" t="str">
            <v>CH EMILE ROUX LE PUY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90056.4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90056.4</v>
          </cell>
          <cell r="AF60">
            <v>27129.067207014756</v>
          </cell>
          <cell r="AG60">
            <v>14444.636553885997</v>
          </cell>
          <cell r="AH60">
            <v>12684.430653128758</v>
          </cell>
          <cell r="AI60">
            <v>6342.2153265643792</v>
          </cell>
          <cell r="AJ60">
            <v>20786.851880450376</v>
          </cell>
        </row>
        <row r="61">
          <cell r="A61" t="str">
            <v>440000289</v>
          </cell>
          <cell r="B61" t="str">
            <v>CHU DE NANTES</v>
          </cell>
          <cell r="C61">
            <v>0</v>
          </cell>
          <cell r="D61">
            <v>243285.39822363184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1542155.7436414012</v>
          </cell>
          <cell r="J61">
            <v>0</v>
          </cell>
          <cell r="K61">
            <v>0</v>
          </cell>
          <cell r="L61">
            <v>142165.4</v>
          </cell>
          <cell r="M61">
            <v>217921.13999509424</v>
          </cell>
          <cell r="N61">
            <v>0</v>
          </cell>
          <cell r="O61">
            <v>858704.82814913464</v>
          </cell>
          <cell r="P61">
            <v>639400.43999999994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77209.018940818001</v>
          </cell>
          <cell r="W61">
            <v>0</v>
          </cell>
          <cell r="X61">
            <v>217902.77999999997</v>
          </cell>
          <cell r="Y61">
            <v>276023.94593446131</v>
          </cell>
          <cell r="Z61">
            <v>74216.908968582575</v>
          </cell>
          <cell r="AA61">
            <v>0</v>
          </cell>
          <cell r="AB61">
            <v>68150</v>
          </cell>
          <cell r="AC61">
            <v>0</v>
          </cell>
          <cell r="AD61">
            <v>0</v>
          </cell>
          <cell r="AE61">
            <v>4357135.6038531233</v>
          </cell>
          <cell r="AF61">
            <v>1312566.6207732954</v>
          </cell>
          <cell r="AG61">
            <v>1294867.6325837723</v>
          </cell>
          <cell r="AH61">
            <v>17698.988189523108</v>
          </cell>
          <cell r="AI61">
            <v>8849.4940947615542</v>
          </cell>
          <cell r="AJ61">
            <v>1303717.1266785339</v>
          </cell>
        </row>
        <row r="62">
          <cell r="A62" t="str">
            <v>440001113</v>
          </cell>
          <cell r="B62" t="str">
            <v>CRLCC RENE GAUDUCHEAU</v>
          </cell>
          <cell r="C62">
            <v>44078.37383162984</v>
          </cell>
          <cell r="D62">
            <v>23170.037926060177</v>
          </cell>
          <cell r="E62">
            <v>523148.19214285712</v>
          </cell>
          <cell r="F62">
            <v>0</v>
          </cell>
          <cell r="G62">
            <v>0</v>
          </cell>
          <cell r="H62">
            <v>106571.18547795209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87168.455998037709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784136.24537653697</v>
          </cell>
          <cell r="AF62">
            <v>236217.35823635283</v>
          </cell>
          <cell r="AG62">
            <v>178910.83923064894</v>
          </cell>
          <cell r="AH62">
            <v>57306.519005703885</v>
          </cell>
          <cell r="AI62">
            <v>28653.259502851943</v>
          </cell>
          <cell r="AJ62">
            <v>207564.09873350087</v>
          </cell>
        </row>
        <row r="63">
          <cell r="A63" t="str">
            <v>440002020</v>
          </cell>
          <cell r="B63" t="str">
            <v>POLYCLINIQUE DE L'EUROPE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185542.27242145644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185542.27242145644</v>
          </cell>
          <cell r="AF63">
            <v>55893.737460790486</v>
          </cell>
          <cell r="AG63">
            <v>69186.900867545468</v>
          </cell>
          <cell r="AH63">
            <v>-13293.163406754982</v>
          </cell>
          <cell r="AI63">
            <v>-6646.5817033774911</v>
          </cell>
          <cell r="AJ63">
            <v>62540.319164167973</v>
          </cell>
        </row>
        <row r="64">
          <cell r="A64" t="str">
            <v>440024982</v>
          </cell>
          <cell r="B64" t="str">
            <v>AHO CLINIQUE SAINT AUGUSTIN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111325.36345287386</v>
          </cell>
          <cell r="AA64">
            <v>0</v>
          </cell>
          <cell r="AB64">
            <v>0</v>
          </cell>
          <cell r="AC64">
            <v>0</v>
          </cell>
          <cell r="AD64">
            <v>27776.03205343536</v>
          </cell>
          <cell r="AE64">
            <v>139101.39550630923</v>
          </cell>
          <cell r="AF64">
            <v>41903.641576614245</v>
          </cell>
          <cell r="AG64">
            <v>34305.965257370692</v>
          </cell>
          <cell r="AH64">
            <v>7597.6763192435537</v>
          </cell>
          <cell r="AI64">
            <v>3798.8381596217769</v>
          </cell>
          <cell r="AJ64">
            <v>38104.803416992465</v>
          </cell>
        </row>
        <row r="65">
          <cell r="A65" t="str">
            <v>440041580</v>
          </cell>
          <cell r="B65" t="str">
            <v>L'HÔPITAL PRIVÉ DU CONFLUENT</v>
          </cell>
          <cell r="C65">
            <v>0</v>
          </cell>
          <cell r="D65">
            <v>92680.151704240707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48426.919998909834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37034.709404580477</v>
          </cell>
          <cell r="AE65">
            <v>178141.78110773102</v>
          </cell>
          <cell r="AF65">
            <v>53664.374237133023</v>
          </cell>
          <cell r="AG65">
            <v>40398.867956290283</v>
          </cell>
          <cell r="AH65">
            <v>13265.506280842739</v>
          </cell>
          <cell r="AI65">
            <v>6632.7531404213696</v>
          </cell>
          <cell r="AJ65">
            <v>47031.621096711649</v>
          </cell>
        </row>
        <row r="66">
          <cell r="A66" t="str">
            <v>440050433</v>
          </cell>
          <cell r="B66" t="str">
            <v>CLINIQUE MUTUALISTE DE L'ESTUAIRE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103903.6725560156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103903.6725560156</v>
          </cell>
          <cell r="AF66">
            <v>31300.492978042672</v>
          </cell>
          <cell r="AG66">
            <v>0</v>
          </cell>
          <cell r="AH66">
            <v>31300.492978042672</v>
          </cell>
          <cell r="AI66">
            <v>15650.246489021336</v>
          </cell>
          <cell r="AJ66">
            <v>15650.246489021336</v>
          </cell>
        </row>
        <row r="67">
          <cell r="A67" t="str">
            <v>450000088</v>
          </cell>
          <cell r="B67" t="str">
            <v>CHR ORLEANS</v>
          </cell>
          <cell r="C67">
            <v>0</v>
          </cell>
          <cell r="D67">
            <v>39389.0644743023</v>
          </cell>
          <cell r="E67">
            <v>0</v>
          </cell>
          <cell r="F67">
            <v>0</v>
          </cell>
          <cell r="G67">
            <v>0</v>
          </cell>
          <cell r="H67">
            <v>146994.73859027875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102226.76525584937</v>
          </cell>
          <cell r="P67">
            <v>0</v>
          </cell>
          <cell r="Q67">
            <v>0</v>
          </cell>
          <cell r="R67">
            <v>309352.5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157374.22999999998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755337.29832043045</v>
          </cell>
          <cell r="AF67">
            <v>227541.81079967567</v>
          </cell>
          <cell r="AG67">
            <v>205062.40843088477</v>
          </cell>
          <cell r="AH67">
            <v>22479.402368790907</v>
          </cell>
          <cell r="AI67">
            <v>11239.701184395453</v>
          </cell>
          <cell r="AJ67">
            <v>216302.10961528023</v>
          </cell>
        </row>
        <row r="68">
          <cell r="A68" t="str">
            <v>450010079</v>
          </cell>
          <cell r="B68" t="str">
            <v>POLYCLINIQUE LONGUES ALLEES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638265.4171298102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638265.4171298102</v>
          </cell>
          <cell r="AF68">
            <v>192274.45686511928</v>
          </cell>
          <cell r="AG68">
            <v>179340.84320942708</v>
          </cell>
          <cell r="AH68">
            <v>12933.613655692199</v>
          </cell>
          <cell r="AI68">
            <v>6466.8068278460996</v>
          </cell>
          <cell r="AJ68">
            <v>185807.65003727318</v>
          </cell>
        </row>
        <row r="69">
          <cell r="A69" t="str">
            <v>470000027</v>
          </cell>
          <cell r="B69" t="str">
            <v>CLINIQUE ESQUIROL - SAINT-HILAIRE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46293.386755725594</v>
          </cell>
          <cell r="AE69">
            <v>46293.386755725594</v>
          </cell>
          <cell r="AF69">
            <v>13945.665166899926</v>
          </cell>
          <cell r="AG69">
            <v>9118.9649065439808</v>
          </cell>
          <cell r="AH69">
            <v>4826.7002603559449</v>
          </cell>
          <cell r="AI69">
            <v>2413.3501301779725</v>
          </cell>
          <cell r="AJ69">
            <v>11532.315036721953</v>
          </cell>
        </row>
        <row r="70">
          <cell r="A70" t="str">
            <v>490000031</v>
          </cell>
          <cell r="B70" t="str">
            <v>CHRU ANGERS</v>
          </cell>
          <cell r="C70">
            <v>0</v>
          </cell>
          <cell r="D70">
            <v>194628.31857890548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276012.26619079331</v>
          </cell>
          <cell r="P70">
            <v>90056.4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278431.32999999996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37034.709404580477</v>
          </cell>
          <cell r="AE70">
            <v>876163.0241742793</v>
          </cell>
          <cell r="AF70">
            <v>263939.99279479659</v>
          </cell>
          <cell r="AG70">
            <v>219984.19480140912</v>
          </cell>
          <cell r="AH70">
            <v>43955.797993387474</v>
          </cell>
          <cell r="AI70">
            <v>21977.898996693737</v>
          </cell>
          <cell r="AJ70">
            <v>241962.09379810287</v>
          </cell>
        </row>
        <row r="71">
          <cell r="A71" t="str">
            <v>490000155</v>
          </cell>
          <cell r="B71" t="str">
            <v>CRLCC</v>
          </cell>
          <cell r="C71">
            <v>0</v>
          </cell>
          <cell r="D71">
            <v>0</v>
          </cell>
          <cell r="E71">
            <v>139506.18457142857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48426.919998909834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187933.10457033842</v>
          </cell>
          <cell r="AF71">
            <v>56613.964407989246</v>
          </cell>
          <cell r="AG71">
            <v>64280.938392032491</v>
          </cell>
          <cell r="AH71">
            <v>-7666.9739840432449</v>
          </cell>
          <cell r="AI71">
            <v>-3833.4869920216224</v>
          </cell>
          <cell r="AJ71">
            <v>60447.451400010868</v>
          </cell>
        </row>
        <row r="72">
          <cell r="A72" t="str">
            <v>510000029</v>
          </cell>
          <cell r="B72" t="str">
            <v>CHR DE REIMS</v>
          </cell>
          <cell r="C72">
            <v>139581.51713349452</v>
          </cell>
          <cell r="D72">
            <v>48657.079644726371</v>
          </cell>
          <cell r="E72">
            <v>252854.9595357143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70774.934029083175</v>
          </cell>
          <cell r="W72">
            <v>0</v>
          </cell>
          <cell r="X72">
            <v>375277.00999999995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887145.50034301833</v>
          </cell>
          <cell r="AF72">
            <v>267248.41211958812</v>
          </cell>
          <cell r="AG72">
            <v>384404.26187385409</v>
          </cell>
          <cell r="AH72">
            <v>-117155.84975426598</v>
          </cell>
          <cell r="AI72">
            <v>-58577.924877132988</v>
          </cell>
          <cell r="AJ72">
            <v>325826.3369967211</v>
          </cell>
        </row>
        <row r="73">
          <cell r="A73" t="str">
            <v>510000185</v>
          </cell>
          <cell r="B73" t="str">
            <v>POLYCLINIQUE COURLANCY - REIMS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82325.763998146722</v>
          </cell>
          <cell r="N73">
            <v>0</v>
          </cell>
          <cell r="O73">
            <v>0</v>
          </cell>
          <cell r="P73">
            <v>549344.03999999992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259759.18139003901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891428.98538818571</v>
          </cell>
          <cell r="AF73">
            <v>268538.7918557378</v>
          </cell>
          <cell r="AG73">
            <v>90578.684630224045</v>
          </cell>
          <cell r="AH73">
            <v>177960.10722551376</v>
          </cell>
          <cell r="AI73">
            <v>88980.053612756878</v>
          </cell>
          <cell r="AJ73">
            <v>179558.73824298091</v>
          </cell>
        </row>
        <row r="74">
          <cell r="A74" t="str">
            <v>510000516</v>
          </cell>
          <cell r="B74" t="str">
            <v>INSTITUT JEAN GODINOT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47773.290041840599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47773.290041840599</v>
          </cell>
          <cell r="AF74">
            <v>14391.479075838057</v>
          </cell>
          <cell r="AG74">
            <v>19609.424099401913</v>
          </cell>
          <cell r="AH74">
            <v>-5217.945023563856</v>
          </cell>
          <cell r="AI74">
            <v>-2608.972511781928</v>
          </cell>
          <cell r="AJ74">
            <v>17000.451587619984</v>
          </cell>
        </row>
        <row r="75">
          <cell r="A75" t="str">
            <v>540000486</v>
          </cell>
          <cell r="B75" t="str">
            <v>POLYCLINIQUE DE GENTILLY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393349.61753348762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393349.61753348762</v>
          </cell>
          <cell r="AF75">
            <v>118494.72341687582</v>
          </cell>
          <cell r="AG75">
            <v>59329.475810985867</v>
          </cell>
          <cell r="AH75">
            <v>59165.247605889948</v>
          </cell>
          <cell r="AI75">
            <v>29582.623802944974</v>
          </cell>
          <cell r="AJ75">
            <v>88912.099613930841</v>
          </cell>
        </row>
        <row r="76">
          <cell r="A76" t="str">
            <v>540001286</v>
          </cell>
          <cell r="B76" t="str">
            <v>INSTITUT DE CANCEROLOGIE DE LORRAINE</v>
          </cell>
          <cell r="C76">
            <v>0</v>
          </cell>
          <cell r="D76">
            <v>0</v>
          </cell>
          <cell r="E76">
            <v>261574.09607142856</v>
          </cell>
          <cell r="F76">
            <v>0</v>
          </cell>
          <cell r="G76">
            <v>0</v>
          </cell>
          <cell r="H76">
            <v>227841.84481493206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125909.99199716558</v>
          </cell>
          <cell r="N76">
            <v>0</v>
          </cell>
          <cell r="O76">
            <v>0</v>
          </cell>
          <cell r="P76">
            <v>531332.76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55552.064106870719</v>
          </cell>
          <cell r="AE76">
            <v>1202210.7569903969</v>
          </cell>
          <cell r="AF76">
            <v>362160.33978027728</v>
          </cell>
          <cell r="AG76">
            <v>369338.41993959947</v>
          </cell>
          <cell r="AH76">
            <v>-7178.080159322184</v>
          </cell>
          <cell r="AI76">
            <v>-3589.040079661092</v>
          </cell>
          <cell r="AJ76">
            <v>365749.3798599384</v>
          </cell>
        </row>
        <row r="77">
          <cell r="A77" t="str">
            <v>540023264</v>
          </cell>
          <cell r="B77" t="str">
            <v>CHU DE NANCY</v>
          </cell>
          <cell r="C77">
            <v>0</v>
          </cell>
          <cell r="D77">
            <v>217798.35650496566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82325.763998146722</v>
          </cell>
          <cell r="N77">
            <v>0</v>
          </cell>
          <cell r="O77">
            <v>828036.79857237986</v>
          </cell>
          <cell r="P77">
            <v>126078.95999999999</v>
          </cell>
          <cell r="Q77">
            <v>0</v>
          </cell>
          <cell r="R77">
            <v>144364.5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1089513.8999999999</v>
          </cell>
          <cell r="Y77">
            <v>0</v>
          </cell>
          <cell r="Z77">
            <v>111325.36345287386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2599443.6425283658</v>
          </cell>
          <cell r="AF77">
            <v>783070.17912107613</v>
          </cell>
          <cell r="AG77">
            <v>863413.66522252047</v>
          </cell>
          <cell r="AH77">
            <v>-80343.486101444345</v>
          </cell>
          <cell r="AI77">
            <v>-40171.743050722172</v>
          </cell>
          <cell r="AJ77">
            <v>823241.9221717983</v>
          </cell>
        </row>
        <row r="78">
          <cell r="A78" t="str">
            <v>560005746</v>
          </cell>
          <cell r="B78" t="str">
            <v>CH BRETAGNE SUD LORIENT</v>
          </cell>
          <cell r="C78">
            <v>0</v>
          </cell>
          <cell r="D78">
            <v>60242.098607756459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60242.098607756459</v>
          </cell>
          <cell r="AF78">
            <v>18147.649049056316</v>
          </cell>
          <cell r="AG78">
            <v>17471.468302939946</v>
          </cell>
          <cell r="AH78">
            <v>676.18074611636985</v>
          </cell>
          <cell r="AI78">
            <v>338.09037305818492</v>
          </cell>
          <cell r="AJ78">
            <v>17809.558675998131</v>
          </cell>
        </row>
        <row r="79">
          <cell r="A79" t="str">
            <v>560023210</v>
          </cell>
          <cell r="B79" t="str">
            <v>CH BRETAGNE ATLANTIQUE VANNES</v>
          </cell>
          <cell r="C79">
            <v>0</v>
          </cell>
          <cell r="D79">
            <v>99631.16308205876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99631.16308205876</v>
          </cell>
          <cell r="AF79">
            <v>30013.419581131595</v>
          </cell>
          <cell r="AG79">
            <v>37861.151681246643</v>
          </cell>
          <cell r="AH79">
            <v>-7847.7321001150485</v>
          </cell>
          <cell r="AI79">
            <v>-3923.8660500575243</v>
          </cell>
          <cell r="AJ79">
            <v>33937.285631189123</v>
          </cell>
        </row>
        <row r="80">
          <cell r="A80" t="str">
            <v>570000646</v>
          </cell>
          <cell r="B80" t="str">
            <v>HÔPITAL CLINIQUE CLAUDE BERNARD</v>
          </cell>
          <cell r="C80">
            <v>0</v>
          </cell>
          <cell r="D80">
            <v>27804.045511272212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27804.045511272212</v>
          </cell>
          <cell r="AF80">
            <v>8375.8380226413756</v>
          </cell>
          <cell r="AG80">
            <v>21647.39804010732</v>
          </cell>
          <cell r="AH80">
            <v>-13271.560017465945</v>
          </cell>
          <cell r="AI80">
            <v>-6635.7800087329724</v>
          </cell>
          <cell r="AJ80">
            <v>15011.618031374348</v>
          </cell>
        </row>
        <row r="81">
          <cell r="A81" t="str">
            <v>570005165</v>
          </cell>
          <cell r="B81" t="str">
            <v>CHR METZ THIONVILLE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55123.026971354535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41821.551926276414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96944.578897630941</v>
          </cell>
          <cell r="AF81">
            <v>29204.09872335086</v>
          </cell>
          <cell r="AG81">
            <v>28803.214000665896</v>
          </cell>
          <cell r="AH81">
            <v>400.8847226849648</v>
          </cell>
          <cell r="AI81">
            <v>200.4423613424824</v>
          </cell>
          <cell r="AJ81">
            <v>29003.656362008376</v>
          </cell>
        </row>
        <row r="82">
          <cell r="A82" t="str">
            <v>570026252</v>
          </cell>
          <cell r="B82" t="str">
            <v>HÔPITAL ROBERT SCHUMAN</v>
          </cell>
          <cell r="C82">
            <v>0</v>
          </cell>
          <cell r="D82">
            <v>32438.053096484247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32438.053096484247</v>
          </cell>
          <cell r="AF82">
            <v>9771.8110264149382</v>
          </cell>
          <cell r="AG82">
            <v>10096.418441127651</v>
          </cell>
          <cell r="AH82">
            <v>-324.60741471271285</v>
          </cell>
          <cell r="AI82">
            <v>-162.30370735635643</v>
          </cell>
          <cell r="AJ82">
            <v>9934.1147337712937</v>
          </cell>
        </row>
        <row r="83">
          <cell r="A83" t="str">
            <v>590000188</v>
          </cell>
          <cell r="B83" t="str">
            <v>CLCC OSCAR LAMBRET LILLE</v>
          </cell>
          <cell r="C83">
            <v>0</v>
          </cell>
          <cell r="D83">
            <v>0</v>
          </cell>
          <cell r="E83">
            <v>130787.04803571428</v>
          </cell>
          <cell r="F83">
            <v>0</v>
          </cell>
          <cell r="G83">
            <v>0</v>
          </cell>
          <cell r="H83">
            <v>841544.8784293459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208235.7559953123</v>
          </cell>
          <cell r="N83">
            <v>0</v>
          </cell>
          <cell r="O83">
            <v>0</v>
          </cell>
          <cell r="P83">
            <v>513321.48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120362.80556488656</v>
          </cell>
          <cell r="AE83">
            <v>1814251.9680252592</v>
          </cell>
          <cell r="AF83">
            <v>546534.87782118807</v>
          </cell>
          <cell r="AG83">
            <v>354808.73375171883</v>
          </cell>
          <cell r="AH83">
            <v>191726.14406946924</v>
          </cell>
          <cell r="AI83">
            <v>95863.072034734621</v>
          </cell>
          <cell r="AJ83">
            <v>450671.80578645342</v>
          </cell>
        </row>
        <row r="84">
          <cell r="A84" t="str">
            <v>590780193</v>
          </cell>
          <cell r="B84" t="str">
            <v>CHRU DE LILLE</v>
          </cell>
          <cell r="C84">
            <v>0</v>
          </cell>
          <cell r="D84">
            <v>298893.48924617626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184737.40679037618</v>
          </cell>
          <cell r="J84">
            <v>9512.6752966575768</v>
          </cell>
          <cell r="K84">
            <v>243895.90516496476</v>
          </cell>
          <cell r="L84">
            <v>371817.19999999995</v>
          </cell>
          <cell r="M84">
            <v>135595.37599694752</v>
          </cell>
          <cell r="N84">
            <v>0</v>
          </cell>
          <cell r="O84">
            <v>1032490.3290840787</v>
          </cell>
          <cell r="P84">
            <v>666417.36</v>
          </cell>
          <cell r="Q84">
            <v>159920.59446847037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167286.20770510565</v>
          </cell>
          <cell r="W84">
            <v>411138</v>
          </cell>
          <cell r="X84">
            <v>774765.44</v>
          </cell>
          <cell r="Y84">
            <v>276023.94593446131</v>
          </cell>
          <cell r="Z84">
            <v>111325.36345287386</v>
          </cell>
          <cell r="AA84">
            <v>0</v>
          </cell>
          <cell r="AB84">
            <v>95410</v>
          </cell>
          <cell r="AC84">
            <v>0</v>
          </cell>
          <cell r="AD84">
            <v>27776.03205343536</v>
          </cell>
          <cell r="AE84">
            <v>4967005.3251935467</v>
          </cell>
          <cell r="AF84">
            <v>1496287.0077504311</v>
          </cell>
          <cell r="AG84">
            <v>1291912.9221674439</v>
          </cell>
          <cell r="AH84">
            <v>204374.08558298717</v>
          </cell>
          <cell r="AI84">
            <v>102187.04279149359</v>
          </cell>
          <cell r="AJ84">
            <v>1394099.9649589374</v>
          </cell>
        </row>
        <row r="85">
          <cell r="A85" t="str">
            <v>590780250</v>
          </cell>
          <cell r="B85" t="str">
            <v>CLINIQUE LILLE-SUD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186588.46244031016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186588.46244031016</v>
          </cell>
          <cell r="AF85">
            <v>56208.897286552907</v>
          </cell>
          <cell r="AG85">
            <v>61944.586270763131</v>
          </cell>
          <cell r="AH85">
            <v>-5735.6889842102246</v>
          </cell>
          <cell r="AI85">
            <v>-2867.8444921051123</v>
          </cell>
          <cell r="AJ85">
            <v>59076.741778658019</v>
          </cell>
        </row>
        <row r="86">
          <cell r="A86" t="str">
            <v>590780268</v>
          </cell>
          <cell r="B86" t="str">
            <v>POLYCLINIQUE DU BOIS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215229.03600888947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215229.03600888947</v>
          </cell>
          <cell r="AF86">
            <v>64836.735454516958</v>
          </cell>
          <cell r="AG86">
            <v>66745.125187357306</v>
          </cell>
          <cell r="AH86">
            <v>-1908.3897328403473</v>
          </cell>
          <cell r="AI86">
            <v>-954.19486642017364</v>
          </cell>
          <cell r="AJ86">
            <v>65790.930320937128</v>
          </cell>
        </row>
        <row r="87">
          <cell r="A87" t="str">
            <v>590780383</v>
          </cell>
          <cell r="B87" t="str">
            <v>POLYCLINIQUE DE LA LOUVIERE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89060.29076229909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89060.29076229909</v>
          </cell>
          <cell r="AF87">
            <v>26828.993981179432</v>
          </cell>
          <cell r="AG87">
            <v>15829.817439997134</v>
          </cell>
          <cell r="AH87">
            <v>10999.176541182298</v>
          </cell>
          <cell r="AI87">
            <v>5499.588270591149</v>
          </cell>
          <cell r="AJ87">
            <v>21329.405710588282</v>
          </cell>
        </row>
        <row r="88">
          <cell r="A88" t="str">
            <v>590781415</v>
          </cell>
          <cell r="B88" t="str">
            <v>CH DE DUNKERQUE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144364.5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144364.5</v>
          </cell>
          <cell r="AF88">
            <v>43489.127067116628</v>
          </cell>
          <cell r="AG88">
            <v>11026.385019797515</v>
          </cell>
          <cell r="AH88">
            <v>32462.742047319112</v>
          </cell>
          <cell r="AI88">
            <v>16231.371023659556</v>
          </cell>
          <cell r="AJ88">
            <v>27257.75604345707</v>
          </cell>
        </row>
        <row r="89">
          <cell r="A89" t="str">
            <v>600100713</v>
          </cell>
          <cell r="B89" t="str">
            <v>CH DE BEAUVAIS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37034.709404580477</v>
          </cell>
          <cell r="AE89">
            <v>37034.709404580477</v>
          </cell>
          <cell r="AF89">
            <v>11156.532133519941</v>
          </cell>
          <cell r="AG89">
            <v>0</v>
          </cell>
          <cell r="AH89">
            <v>11156.532133519941</v>
          </cell>
          <cell r="AI89">
            <v>5578.2660667599703</v>
          </cell>
          <cell r="AJ89">
            <v>5578.2660667599703</v>
          </cell>
        </row>
        <row r="90">
          <cell r="A90" t="str">
            <v>620100099</v>
          </cell>
          <cell r="B90" t="str">
            <v>HÔPITAL PRIVÉ ARRAS LES BONNETTES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96481.981659157347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96481.981659157347</v>
          </cell>
          <cell r="AF90">
            <v>29064.74347961105</v>
          </cell>
          <cell r="AG90">
            <v>0</v>
          </cell>
          <cell r="AH90">
            <v>29064.74347961105</v>
          </cell>
          <cell r="AI90">
            <v>14532.371739805525</v>
          </cell>
          <cell r="AJ90">
            <v>14532.371739805525</v>
          </cell>
        </row>
        <row r="91">
          <cell r="A91" t="str">
            <v>620100685</v>
          </cell>
          <cell r="B91" t="str">
            <v>CH DE LENS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214676.20703728366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214676.20703728366</v>
          </cell>
          <cell r="AF91">
            <v>64670.198325288184</v>
          </cell>
          <cell r="AG91">
            <v>40779.951368930429</v>
          </cell>
          <cell r="AH91">
            <v>23890.246956357754</v>
          </cell>
          <cell r="AI91">
            <v>11945.123478178877</v>
          </cell>
          <cell r="AJ91">
            <v>52725.07484710931</v>
          </cell>
        </row>
        <row r="92">
          <cell r="A92" t="str">
            <v>630000479</v>
          </cell>
          <cell r="B92" t="str">
            <v>CENTRE REGIONAL JEAN PERRIN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121270.65933697998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67797.687998473761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118747.05434973212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307815.40168518585</v>
          </cell>
          <cell r="AF92">
            <v>92727.942929893383</v>
          </cell>
          <cell r="AG92">
            <v>124514.15518184734</v>
          </cell>
          <cell r="AH92">
            <v>-31786.212251953955</v>
          </cell>
          <cell r="AI92">
            <v>-15893.106125976978</v>
          </cell>
          <cell r="AJ92">
            <v>108621.04905587036</v>
          </cell>
        </row>
        <row r="93">
          <cell r="A93" t="str">
            <v>630780989</v>
          </cell>
          <cell r="B93" t="str">
            <v>CHU CLERMONT-FERRAND</v>
          </cell>
          <cell r="C93">
            <v>0</v>
          </cell>
          <cell r="D93">
            <v>231700.37926060177</v>
          </cell>
          <cell r="E93">
            <v>348765.46142857143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490688.47322807694</v>
          </cell>
          <cell r="P93">
            <v>153095.88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254219.90999999997</v>
          </cell>
          <cell r="Y93">
            <v>197159.9613817581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1675630.0652990083</v>
          </cell>
          <cell r="AF93">
            <v>504775.68119080178</v>
          </cell>
          <cell r="AG93">
            <v>486634.71507754829</v>
          </cell>
          <cell r="AH93">
            <v>18140.966113253497</v>
          </cell>
          <cell r="AI93">
            <v>9070.4830566267483</v>
          </cell>
          <cell r="AJ93">
            <v>495705.19813417504</v>
          </cell>
        </row>
        <row r="94">
          <cell r="A94" t="str">
            <v>640018206</v>
          </cell>
          <cell r="B94" t="str">
            <v>CAPIO CLINIQUE BELHARRA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135084.59999999998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482409.90829578671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617494.50829578668</v>
          </cell>
          <cell r="AF94">
            <v>186017.31820857737</v>
          </cell>
          <cell r="AG94">
            <v>39283.379209842467</v>
          </cell>
          <cell r="AH94">
            <v>146733.9389987349</v>
          </cell>
          <cell r="AI94">
            <v>73366.969499367449</v>
          </cell>
          <cell r="AJ94">
            <v>112650.34870920992</v>
          </cell>
        </row>
        <row r="95">
          <cell r="A95" t="str">
            <v>640780417</v>
          </cell>
          <cell r="B95" t="str">
            <v>CH COTE BASQUE</v>
          </cell>
          <cell r="C95">
            <v>0</v>
          </cell>
          <cell r="D95">
            <v>55608.091022544424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55608.091022544424</v>
          </cell>
          <cell r="AF95">
            <v>16751.676045282751</v>
          </cell>
          <cell r="AG95">
            <v>25586.669823472181</v>
          </cell>
          <cell r="AH95">
            <v>-8834.9937781894296</v>
          </cell>
          <cell r="AI95">
            <v>-4417.4968890947148</v>
          </cell>
          <cell r="AJ95">
            <v>21169.172934377464</v>
          </cell>
        </row>
        <row r="96">
          <cell r="A96" t="str">
            <v>640781290</v>
          </cell>
          <cell r="B96" t="str">
            <v>CH PAU</v>
          </cell>
          <cell r="C96">
            <v>0</v>
          </cell>
          <cell r="D96">
            <v>69510.11377818053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69510.11377818053</v>
          </cell>
          <cell r="AF96">
            <v>20939.595056603441</v>
          </cell>
          <cell r="AG96">
            <v>35651.477805045331</v>
          </cell>
          <cell r="AH96">
            <v>-14711.882748441891</v>
          </cell>
          <cell r="AI96">
            <v>-7355.9413742209454</v>
          </cell>
          <cell r="AJ96">
            <v>28295.536430824388</v>
          </cell>
        </row>
        <row r="97">
          <cell r="A97" t="str">
            <v>660780180</v>
          </cell>
          <cell r="B97" t="str">
            <v>CH PERPIGNAN</v>
          </cell>
          <cell r="C97">
            <v>0</v>
          </cell>
          <cell r="D97">
            <v>85729.140326422654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204453.53051169874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290182.67083812138</v>
          </cell>
          <cell r="AF97">
            <v>87416.165641513944</v>
          </cell>
          <cell r="AG97">
            <v>76450.702569775574</v>
          </cell>
          <cell r="AH97">
            <v>10965.46307173837</v>
          </cell>
          <cell r="AI97">
            <v>5482.7315358691849</v>
          </cell>
          <cell r="AJ97">
            <v>81933.434105644759</v>
          </cell>
        </row>
        <row r="98">
          <cell r="A98" t="str">
            <v>670000033</v>
          </cell>
          <cell r="B98" t="str">
            <v>CRLCC PAUL STRAUSS DE STRASBOURG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169043.94937882057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169043.94937882057</v>
          </cell>
          <cell r="AF98">
            <v>50923.695191426967</v>
          </cell>
          <cell r="AG98">
            <v>47475.774911686167</v>
          </cell>
          <cell r="AH98">
            <v>3447.9202797407997</v>
          </cell>
          <cell r="AI98">
            <v>1723.9601398703999</v>
          </cell>
          <cell r="AJ98">
            <v>49199.735051556563</v>
          </cell>
        </row>
        <row r="99">
          <cell r="A99" t="str">
            <v>670016237</v>
          </cell>
          <cell r="B99" t="str">
            <v>CLINIQUE SAINTE ODILE STRASBOURG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393349.61753348762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393349.61753348762</v>
          </cell>
          <cell r="AF99">
            <v>118494.72341687582</v>
          </cell>
          <cell r="AG99">
            <v>121225.71812882535</v>
          </cell>
          <cell r="AH99">
            <v>-2730.9947119495337</v>
          </cell>
          <cell r="AI99">
            <v>-1365.4973559747668</v>
          </cell>
          <cell r="AJ99">
            <v>119860.22077285059</v>
          </cell>
        </row>
        <row r="100">
          <cell r="A100" t="str">
            <v>670780055</v>
          </cell>
          <cell r="B100" t="str">
            <v>CHU DE STRASBOURG</v>
          </cell>
          <cell r="C100">
            <v>84483.549843957197</v>
          </cell>
          <cell r="D100">
            <v>189994.31099369345</v>
          </cell>
          <cell r="E100">
            <v>165663.59417857142</v>
          </cell>
          <cell r="F100">
            <v>0</v>
          </cell>
          <cell r="G100">
            <v>0</v>
          </cell>
          <cell r="H100">
            <v>0</v>
          </cell>
          <cell r="I100">
            <v>497987.79221753578</v>
          </cell>
          <cell r="J100">
            <v>0</v>
          </cell>
          <cell r="K100">
            <v>0</v>
          </cell>
          <cell r="L100">
            <v>262459.19999999995</v>
          </cell>
          <cell r="M100">
            <v>251819.98399433115</v>
          </cell>
          <cell r="N100">
            <v>0</v>
          </cell>
          <cell r="O100">
            <v>776923.41594445519</v>
          </cell>
          <cell r="P100">
            <v>207129.71999999997</v>
          </cell>
          <cell r="Q100">
            <v>0</v>
          </cell>
          <cell r="R100">
            <v>357474</v>
          </cell>
          <cell r="S100">
            <v>0</v>
          </cell>
          <cell r="T100">
            <v>0</v>
          </cell>
          <cell r="U100">
            <v>0</v>
          </cell>
          <cell r="V100">
            <v>80426.061396685414</v>
          </cell>
          <cell r="W100">
            <v>0</v>
          </cell>
          <cell r="X100">
            <v>496334.11</v>
          </cell>
          <cell r="Y100">
            <v>249735.95108356024</v>
          </cell>
          <cell r="Z100">
            <v>148433.81793716515</v>
          </cell>
          <cell r="AA100">
            <v>0</v>
          </cell>
          <cell r="AB100">
            <v>0</v>
          </cell>
          <cell r="AC100">
            <v>0</v>
          </cell>
          <cell r="AD100">
            <v>46293.386755725594</v>
          </cell>
          <cell r="AE100">
            <v>3815158.8943456798</v>
          </cell>
          <cell r="AF100">
            <v>1149298.6844926518</v>
          </cell>
          <cell r="AG100">
            <v>1360937.783450366</v>
          </cell>
          <cell r="AH100">
            <v>-211639.09895771416</v>
          </cell>
          <cell r="AI100">
            <v>-105819.54947885708</v>
          </cell>
          <cell r="AJ100">
            <v>1255118.2339715089</v>
          </cell>
        </row>
        <row r="101">
          <cell r="A101" t="str">
            <v>670780188</v>
          </cell>
          <cell r="B101" t="str">
            <v>CLINIQUE SAINTE-BARBE - GHSV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315197.39999999997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315197.39999999997</v>
          </cell>
          <cell r="AF101">
            <v>94951.735224551638</v>
          </cell>
          <cell r="AG101">
            <v>111999.60703810345</v>
          </cell>
          <cell r="AH101">
            <v>-17047.871813551814</v>
          </cell>
          <cell r="AI101">
            <v>-8523.9359067759069</v>
          </cell>
          <cell r="AJ101">
            <v>103475.67113132754</v>
          </cell>
        </row>
        <row r="102">
          <cell r="A102" t="str">
            <v>670780386</v>
          </cell>
          <cell r="B102" t="str">
            <v>CLINIQUE SAINTE ODILE HAGUENAU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27776.03205343536</v>
          </cell>
          <cell r="AE102">
            <v>27776.03205343536</v>
          </cell>
          <cell r="AF102">
            <v>8367.3991001399554</v>
          </cell>
          <cell r="AG102">
            <v>0</v>
          </cell>
          <cell r="AH102">
            <v>8367.3991001399554</v>
          </cell>
          <cell r="AI102">
            <v>4183.6995500699777</v>
          </cell>
          <cell r="AJ102">
            <v>4183.6995500699777</v>
          </cell>
        </row>
        <row r="103">
          <cell r="A103" t="str">
            <v>680000973</v>
          </cell>
          <cell r="B103" t="str">
            <v>CH DE COLMAR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222650.72690574772</v>
          </cell>
          <cell r="AA103">
            <v>0</v>
          </cell>
          <cell r="AB103">
            <v>0</v>
          </cell>
          <cell r="AC103">
            <v>0</v>
          </cell>
          <cell r="AD103">
            <v>27776.03205343536</v>
          </cell>
          <cell r="AE103">
            <v>250426.75895918309</v>
          </cell>
          <cell r="AF103">
            <v>75439.884053088535</v>
          </cell>
          <cell r="AG103">
            <v>101099.42666811959</v>
          </cell>
          <cell r="AH103">
            <v>-25659.542615031052</v>
          </cell>
          <cell r="AI103">
            <v>-12829.771307515526</v>
          </cell>
          <cell r="AJ103">
            <v>88269.655360604054</v>
          </cell>
        </row>
        <row r="104">
          <cell r="A104" t="str">
            <v>680020336</v>
          </cell>
          <cell r="B104" t="str">
            <v>GRPE HOSP REGION MULHOUSE ET SUD ALSACE</v>
          </cell>
          <cell r="C104">
            <v>0</v>
          </cell>
          <cell r="D104">
            <v>48657.079644726371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145268.51999999999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193925.59964472638</v>
          </cell>
          <cell r="AF104">
            <v>58419.175382564914</v>
          </cell>
          <cell r="AG104">
            <v>63058.827827010522</v>
          </cell>
          <cell r="AH104">
            <v>-4639.6524444456081</v>
          </cell>
          <cell r="AI104">
            <v>-2319.8262222228041</v>
          </cell>
          <cell r="AJ104">
            <v>60739.001604787714</v>
          </cell>
        </row>
        <row r="105">
          <cell r="A105" t="str">
            <v>690000880</v>
          </cell>
          <cell r="B105" t="str">
            <v>CENTRE LEON BERARD</v>
          </cell>
          <cell r="C105">
            <v>0</v>
          </cell>
          <cell r="D105">
            <v>106582.17445987681</v>
          </cell>
          <cell r="E105">
            <v>156944.45764285716</v>
          </cell>
          <cell r="F105">
            <v>0</v>
          </cell>
          <cell r="G105">
            <v>0</v>
          </cell>
          <cell r="H105">
            <v>235191.58174444601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246977.29199444017</v>
          </cell>
          <cell r="N105">
            <v>0</v>
          </cell>
          <cell r="O105">
            <v>0</v>
          </cell>
          <cell r="P105">
            <v>216135.36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55552.064106870719</v>
          </cell>
          <cell r="AE105">
            <v>1017382.9299484908</v>
          </cell>
          <cell r="AF105">
            <v>306481.82563196169</v>
          </cell>
          <cell r="AG105">
            <v>347746.62695040554</v>
          </cell>
          <cell r="AH105">
            <v>-41264.801318443846</v>
          </cell>
          <cell r="AI105">
            <v>-20632.400659221923</v>
          </cell>
          <cell r="AJ105">
            <v>327114.22629118362</v>
          </cell>
        </row>
        <row r="106">
          <cell r="A106" t="str">
            <v>690023411</v>
          </cell>
          <cell r="B106" t="str">
            <v>HÔPITAL PRIVÉ JEAN MERMOZ</v>
          </cell>
          <cell r="C106">
            <v>0</v>
          </cell>
          <cell r="D106">
            <v>99631.16308205876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99631.16308205876</v>
          </cell>
          <cell r="AF106">
            <v>30013.419581131595</v>
          </cell>
          <cell r="AG106">
            <v>25082.552065901276</v>
          </cell>
          <cell r="AH106">
            <v>4930.8675152303185</v>
          </cell>
          <cell r="AI106">
            <v>2465.4337576151593</v>
          </cell>
          <cell r="AJ106">
            <v>27547.985823516436</v>
          </cell>
        </row>
        <row r="107">
          <cell r="A107" t="str">
            <v>690781810</v>
          </cell>
          <cell r="B107" t="str">
            <v>HOSPICES CIVILS DE LYON</v>
          </cell>
          <cell r="C107">
            <v>106522.73675977212</v>
          </cell>
          <cell r="D107">
            <v>349867.57268350868</v>
          </cell>
          <cell r="E107">
            <v>1412500.1187857143</v>
          </cell>
          <cell r="F107">
            <v>0</v>
          </cell>
          <cell r="G107">
            <v>0</v>
          </cell>
          <cell r="H107">
            <v>0</v>
          </cell>
          <cell r="I107">
            <v>2618451.9397244626</v>
          </cell>
          <cell r="J107">
            <v>85614.077669918188</v>
          </cell>
          <cell r="K107">
            <v>209053.63299854123</v>
          </cell>
          <cell r="L107">
            <v>295266.59999999998</v>
          </cell>
          <cell r="M107">
            <v>145280.7599967295</v>
          </cell>
          <cell r="N107">
            <v>0</v>
          </cell>
          <cell r="O107">
            <v>787146.09247004008</v>
          </cell>
          <cell r="P107">
            <v>765479.39999999991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83643.103852552827</v>
          </cell>
          <cell r="W107">
            <v>411138</v>
          </cell>
          <cell r="X107">
            <v>2033759.2799999998</v>
          </cell>
          <cell r="Y107">
            <v>1025231.799185142</v>
          </cell>
          <cell r="Z107">
            <v>155855.50883402341</v>
          </cell>
          <cell r="AA107">
            <v>0</v>
          </cell>
          <cell r="AB107">
            <v>204450</v>
          </cell>
          <cell r="AC107">
            <v>0</v>
          </cell>
          <cell r="AD107">
            <v>46293.386755725594</v>
          </cell>
          <cell r="AE107">
            <v>10735554.009716131</v>
          </cell>
          <cell r="AF107">
            <v>3234035.184996576</v>
          </cell>
          <cell r="AG107">
            <v>3528905.3023980139</v>
          </cell>
          <cell r="AH107">
            <v>-294870.11740143783</v>
          </cell>
          <cell r="AI107">
            <v>-147435.05870071892</v>
          </cell>
          <cell r="AJ107">
            <v>3381470.243697295</v>
          </cell>
        </row>
        <row r="108">
          <cell r="A108" t="str">
            <v>690782222</v>
          </cell>
          <cell r="B108" t="str">
            <v>HÔPITAL NORD OUEST - VILLEFRANCHE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35387.467014541588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35387.467014541588</v>
          </cell>
          <cell r="AF108">
            <v>10660.308106070379</v>
          </cell>
          <cell r="AG108">
            <v>0</v>
          </cell>
          <cell r="AH108">
            <v>10660.308106070379</v>
          </cell>
          <cell r="AI108">
            <v>5330.1540530351895</v>
          </cell>
          <cell r="AJ108">
            <v>5330.1540530351895</v>
          </cell>
        </row>
        <row r="109">
          <cell r="A109" t="str">
            <v>710780958</v>
          </cell>
          <cell r="B109" t="str">
            <v>CH WILLIAM MOREY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27776.03205343536</v>
          </cell>
          <cell r="AE109">
            <v>27776.03205343536</v>
          </cell>
          <cell r="AF109">
            <v>8367.3991001399554</v>
          </cell>
          <cell r="AG109">
            <v>0</v>
          </cell>
          <cell r="AH109">
            <v>8367.3991001399554</v>
          </cell>
          <cell r="AI109">
            <v>4183.6995500699777</v>
          </cell>
          <cell r="AJ109">
            <v>4183.6995500699777</v>
          </cell>
        </row>
        <row r="110">
          <cell r="A110" t="str">
            <v>720000025</v>
          </cell>
          <cell r="B110" t="str">
            <v>CH LE MANS</v>
          </cell>
          <cell r="C110">
            <v>0</v>
          </cell>
          <cell r="D110">
            <v>48657.079644726371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48657.079644726371</v>
          </cell>
          <cell r="AF110">
            <v>14657.716539622408</v>
          </cell>
          <cell r="AG110">
            <v>41482.730582197968</v>
          </cell>
          <cell r="AH110">
            <v>-26825.01404257556</v>
          </cell>
          <cell r="AI110">
            <v>-13412.50702128778</v>
          </cell>
          <cell r="AJ110">
            <v>28070.223560910188</v>
          </cell>
        </row>
        <row r="111">
          <cell r="A111" t="str">
            <v>720000199</v>
          </cell>
          <cell r="B111" t="str">
            <v>SA CLINIQUE CHIR. LE PRE-PASTEUR</v>
          </cell>
          <cell r="C111">
            <v>0</v>
          </cell>
          <cell r="D111">
            <v>37072.060681696283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74216.908968582575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111288.96965027886</v>
          </cell>
          <cell r="AF111">
            <v>33525.279014504697</v>
          </cell>
          <cell r="AG111">
            <v>41993.497124074442</v>
          </cell>
          <cell r="AH111">
            <v>-8468.2181095697451</v>
          </cell>
          <cell r="AI111">
            <v>-4234.1090547848726</v>
          </cell>
          <cell r="AJ111">
            <v>37759.388069289569</v>
          </cell>
        </row>
        <row r="112">
          <cell r="A112" t="str">
            <v>730000015</v>
          </cell>
          <cell r="B112" t="str">
            <v>CH METROPOLE SAVOIE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102226.76525584937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205797.06999999998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308023.83525584935</v>
          </cell>
          <cell r="AF112">
            <v>92790.732563353391</v>
          </cell>
          <cell r="AG112">
            <v>38379.848595490934</v>
          </cell>
          <cell r="AH112">
            <v>54410.883967862457</v>
          </cell>
          <cell r="AI112">
            <v>27205.441983931229</v>
          </cell>
          <cell r="AJ112">
            <v>65585.290579422159</v>
          </cell>
        </row>
        <row r="113">
          <cell r="A113" t="str">
            <v>740780416</v>
          </cell>
          <cell r="B113" t="str">
            <v>CLINIQUE DU LAC ET D'ARGONAY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385927.92663662939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385927.92663662939</v>
          </cell>
          <cell r="AF113">
            <v>116258.9739184442</v>
          </cell>
          <cell r="AG113">
            <v>83535.181777164456</v>
          </cell>
          <cell r="AH113">
            <v>32723.792141279744</v>
          </cell>
          <cell r="AI113">
            <v>16361.896070639872</v>
          </cell>
          <cell r="AJ113">
            <v>99897.077847804321</v>
          </cell>
        </row>
        <row r="114">
          <cell r="A114" t="str">
            <v>740781133</v>
          </cell>
          <cell r="B114" t="str">
            <v>CH ANNECY-GENEVOIS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368016.3549210577</v>
          </cell>
          <cell r="P114">
            <v>108067.68</v>
          </cell>
          <cell r="Q114">
            <v>0</v>
          </cell>
          <cell r="R114">
            <v>398721</v>
          </cell>
          <cell r="S114">
            <v>0</v>
          </cell>
          <cell r="T114">
            <v>0</v>
          </cell>
          <cell r="U114">
            <v>0</v>
          </cell>
          <cell r="V114">
            <v>57906.764205613501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932711.79912667128</v>
          </cell>
          <cell r="AF114">
            <v>280975.04545243992</v>
          </cell>
          <cell r="AG114">
            <v>152693.70034931789</v>
          </cell>
          <cell r="AH114">
            <v>128281.34510312203</v>
          </cell>
          <cell r="AI114">
            <v>64140.672551561016</v>
          </cell>
          <cell r="AJ114">
            <v>216834.37290087889</v>
          </cell>
        </row>
        <row r="115">
          <cell r="A115" t="str">
            <v>750000523</v>
          </cell>
          <cell r="B115" t="str">
            <v>GROUPEMENT HOSPITALIER PARIS SAINT-JOSEPH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216135.36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216135.36</v>
          </cell>
          <cell r="AF115">
            <v>65109.761296835408</v>
          </cell>
          <cell r="AG115">
            <v>58175.737715746312</v>
          </cell>
          <cell r="AH115">
            <v>6934.0235810890954</v>
          </cell>
          <cell r="AI115">
            <v>3467.0117905445477</v>
          </cell>
          <cell r="AJ115">
            <v>61642.749506290857</v>
          </cell>
        </row>
        <row r="116">
          <cell r="A116" t="str">
            <v>750000549</v>
          </cell>
          <cell r="B116" t="str">
            <v>FONDATION OPHTALMOLOGIQUE ROTHSCHILD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38604.509470409001</v>
          </cell>
          <cell r="W116">
            <v>0</v>
          </cell>
          <cell r="X116">
            <v>0</v>
          </cell>
          <cell r="Y116">
            <v>565191.88929437322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603796.39876478224</v>
          </cell>
          <cell r="AF116">
            <v>181890.82709772163</v>
          </cell>
          <cell r="AG116">
            <v>62124.776312527982</v>
          </cell>
          <cell r="AH116">
            <v>119766.05078519366</v>
          </cell>
          <cell r="AI116">
            <v>59883.025392596828</v>
          </cell>
          <cell r="AJ116">
            <v>122007.8017051248</v>
          </cell>
        </row>
        <row r="117">
          <cell r="A117" t="str">
            <v>750140014</v>
          </cell>
          <cell r="B117" t="str">
            <v>CH SAINTE-ANNE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157727.96910540649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157727.96910540649</v>
          </cell>
          <cell r="AF117">
            <v>47514.809322674679</v>
          </cell>
          <cell r="AG117">
            <v>0</v>
          </cell>
          <cell r="AH117">
            <v>47514.809322674679</v>
          </cell>
          <cell r="AI117">
            <v>23757.404661337339</v>
          </cell>
          <cell r="AJ117">
            <v>23757.404661337339</v>
          </cell>
        </row>
        <row r="118">
          <cell r="A118" t="str">
            <v>750150104</v>
          </cell>
          <cell r="B118" t="str">
            <v>INSTITUT MUTUALISTE MONTSOURIS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184008.17746052885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111325.36345287386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295333.54091340268</v>
          </cell>
          <cell r="AF118">
            <v>88967.841041007006</v>
          </cell>
          <cell r="AG118">
            <v>103313.12692635515</v>
          </cell>
          <cell r="AH118">
            <v>-14345.285885348145</v>
          </cell>
          <cell r="AI118">
            <v>-7172.6429426740724</v>
          </cell>
          <cell r="AJ118">
            <v>96140.483983681072</v>
          </cell>
        </row>
        <row r="119">
          <cell r="A119" t="str">
            <v>750160012</v>
          </cell>
          <cell r="B119" t="str">
            <v>CLCC INSTITUT CURIE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172718.81784357753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329303.05599258689</v>
          </cell>
          <cell r="N119">
            <v>0</v>
          </cell>
          <cell r="O119">
            <v>0</v>
          </cell>
          <cell r="P119">
            <v>333208.68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92586.773511451189</v>
          </cell>
          <cell r="AE119">
            <v>927817.32734761562</v>
          </cell>
          <cell r="AF119">
            <v>279500.60883453343</v>
          </cell>
          <cell r="AG119">
            <v>302224.59248923825</v>
          </cell>
          <cell r="AH119">
            <v>-22723.983654704818</v>
          </cell>
          <cell r="AI119">
            <v>-11361.991827352409</v>
          </cell>
          <cell r="AJ119">
            <v>290862.60066188581</v>
          </cell>
        </row>
        <row r="120">
          <cell r="A120" t="str">
            <v>750712184</v>
          </cell>
          <cell r="B120" t="str">
            <v>AP-HP</v>
          </cell>
          <cell r="C120">
            <v>275489.83644768654</v>
          </cell>
          <cell r="D120">
            <v>1554709.5448386378</v>
          </cell>
          <cell r="E120">
            <v>1037577.24775</v>
          </cell>
          <cell r="F120">
            <v>0</v>
          </cell>
          <cell r="G120">
            <v>0</v>
          </cell>
          <cell r="H120">
            <v>242541.31867395996</v>
          </cell>
          <cell r="I120">
            <v>5534090.1425464861</v>
          </cell>
          <cell r="J120">
            <v>190253.50593315152</v>
          </cell>
          <cell r="K120">
            <v>618450.33095401782</v>
          </cell>
          <cell r="L120">
            <v>842056.6</v>
          </cell>
          <cell r="M120">
            <v>1123504.5439747081</v>
          </cell>
          <cell r="N120">
            <v>521443.34666666662</v>
          </cell>
          <cell r="O120">
            <v>7636339.3646119479</v>
          </cell>
          <cell r="P120">
            <v>1864167.48</v>
          </cell>
          <cell r="Q120">
            <v>373148.05375976424</v>
          </cell>
          <cell r="R120">
            <v>316227</v>
          </cell>
          <cell r="S120">
            <v>31540.739999999998</v>
          </cell>
          <cell r="T120">
            <v>219570</v>
          </cell>
          <cell r="U120">
            <v>567732</v>
          </cell>
          <cell r="V120">
            <v>344223.54277781356</v>
          </cell>
          <cell r="W120">
            <v>7537530</v>
          </cell>
          <cell r="X120">
            <v>7166580.3199999994</v>
          </cell>
          <cell r="Y120">
            <v>1235535.7579923507</v>
          </cell>
          <cell r="Z120">
            <v>838651.07134498307</v>
          </cell>
          <cell r="AA120">
            <v>85375</v>
          </cell>
          <cell r="AB120">
            <v>313490</v>
          </cell>
          <cell r="AC120">
            <v>0</v>
          </cell>
          <cell r="AD120">
            <v>296277.67523664382</v>
          </cell>
          <cell r="AE120">
            <v>40766504.423508815</v>
          </cell>
          <cell r="AF120">
            <v>12280717.842379164</v>
          </cell>
          <cell r="AG120">
            <v>12391227.351139162</v>
          </cell>
          <cell r="AH120">
            <v>-110509.50875999779</v>
          </cell>
          <cell r="AI120">
            <v>-55254.754379998893</v>
          </cell>
          <cell r="AJ120">
            <v>12335972.596759163</v>
          </cell>
        </row>
        <row r="121">
          <cell r="A121" t="str">
            <v>760025312</v>
          </cell>
          <cell r="B121" t="str">
            <v>CLINIQUE MATHILDE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252157.91999999998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27776.03205343536</v>
          </cell>
          <cell r="AE121">
            <v>279933.95205343532</v>
          </cell>
          <cell r="AF121">
            <v>84328.78727978126</v>
          </cell>
          <cell r="AG121">
            <v>14444.636553885997</v>
          </cell>
          <cell r="AH121">
            <v>69884.150725895262</v>
          </cell>
          <cell r="AI121">
            <v>34942.075362947631</v>
          </cell>
          <cell r="AJ121">
            <v>49386.711916833628</v>
          </cell>
        </row>
        <row r="122">
          <cell r="A122" t="str">
            <v>760780239</v>
          </cell>
          <cell r="B122" t="str">
            <v>CHU ROUEN</v>
          </cell>
          <cell r="C122">
            <v>55097.967289537308</v>
          </cell>
          <cell r="D122">
            <v>164507.26927502727</v>
          </cell>
          <cell r="E122">
            <v>200540.14032142857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106539.22399760163</v>
          </cell>
          <cell r="N122">
            <v>0</v>
          </cell>
          <cell r="O122">
            <v>327125.64881871798</v>
          </cell>
          <cell r="P122">
            <v>189118.44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289167.94335991185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138880.16026717678</v>
          </cell>
          <cell r="AE122">
            <v>1470976.7933294014</v>
          </cell>
          <cell r="AF122">
            <v>443124.84494375065</v>
          </cell>
          <cell r="AG122">
            <v>531020.62826955644</v>
          </cell>
          <cell r="AH122">
            <v>-87895.783325805794</v>
          </cell>
          <cell r="AI122">
            <v>-43947.891662902897</v>
          </cell>
          <cell r="AJ122">
            <v>487072.73660665355</v>
          </cell>
        </row>
        <row r="123">
          <cell r="A123" t="str">
            <v>760780510</v>
          </cell>
          <cell r="B123" t="str">
            <v>CLINIQUE DU CEDRE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148433.81793716515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148433.81793716515</v>
          </cell>
          <cell r="AF123">
            <v>44714.989968632384</v>
          </cell>
          <cell r="AG123">
            <v>69425.514565397665</v>
          </cell>
          <cell r="AH123">
            <v>-24710.524596765281</v>
          </cell>
          <cell r="AI123">
            <v>-12355.26229838264</v>
          </cell>
          <cell r="AJ123">
            <v>57070.252267015021</v>
          </cell>
        </row>
        <row r="124">
          <cell r="A124" t="str">
            <v>780001236</v>
          </cell>
          <cell r="B124" t="str">
            <v>CHIC DE POISSY ST-GERMAIN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120293.79999999999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120293.79999999999</v>
          </cell>
          <cell r="AF124">
            <v>36237.941831865268</v>
          </cell>
          <cell r="AG124">
            <v>6461.6354267093166</v>
          </cell>
          <cell r="AH124">
            <v>29776.306405155952</v>
          </cell>
          <cell r="AI124">
            <v>14888.153202577976</v>
          </cell>
          <cell r="AJ124">
            <v>21349.788629287294</v>
          </cell>
        </row>
        <row r="125">
          <cell r="A125" t="str">
            <v>800000044</v>
          </cell>
          <cell r="B125" t="str">
            <v>CHU D'AMIENS</v>
          </cell>
          <cell r="C125">
            <v>0</v>
          </cell>
          <cell r="D125">
            <v>85729.140326422654</v>
          </cell>
          <cell r="E125">
            <v>95910.501892857137</v>
          </cell>
          <cell r="F125">
            <v>0</v>
          </cell>
          <cell r="G125">
            <v>0</v>
          </cell>
          <cell r="H125">
            <v>132295.26473125088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130752.68399705655</v>
          </cell>
          <cell r="N125">
            <v>0</v>
          </cell>
          <cell r="O125">
            <v>603137.91500951129</v>
          </cell>
          <cell r="P125">
            <v>666417.36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51472.679293878668</v>
          </cell>
          <cell r="W125">
            <v>0</v>
          </cell>
          <cell r="X125">
            <v>326854.17</v>
          </cell>
          <cell r="Y125">
            <v>197159.9613817581</v>
          </cell>
          <cell r="Z125">
            <v>207807.34511203121</v>
          </cell>
          <cell r="AA125">
            <v>0</v>
          </cell>
          <cell r="AB125">
            <v>0</v>
          </cell>
          <cell r="AC125">
            <v>0</v>
          </cell>
          <cell r="AD125">
            <v>55552.064106870719</v>
          </cell>
          <cell r="AE125">
            <v>2553089.0858516372</v>
          </cell>
          <cell r="AF125">
            <v>769106.08680299157</v>
          </cell>
          <cell r="AG125">
            <v>558662.61493964389</v>
          </cell>
          <cell r="AH125">
            <v>210443.47186334769</v>
          </cell>
          <cell r="AI125">
            <v>105221.73593167384</v>
          </cell>
          <cell r="AJ125">
            <v>663884.35087131779</v>
          </cell>
        </row>
        <row r="126">
          <cell r="A126" t="str">
            <v>830100574</v>
          </cell>
          <cell r="B126" t="str">
            <v>HÔPITAL D'INSTRUCTION DES ARMÉES SAINTE-ANNE (SSA)</v>
          </cell>
          <cell r="C126">
            <v>0</v>
          </cell>
          <cell r="D126">
            <v>32438.053096484247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32438.053096484247</v>
          </cell>
          <cell r="AF126">
            <v>9771.8110264149382</v>
          </cell>
          <cell r="AG126">
            <v>9566</v>
          </cell>
          <cell r="AH126">
            <v>205.81102641493817</v>
          </cell>
          <cell r="AI126">
            <v>102.90551320746908</v>
          </cell>
          <cell r="AJ126">
            <v>9668.9055132074682</v>
          </cell>
        </row>
        <row r="127">
          <cell r="A127" t="str">
            <v>830100616</v>
          </cell>
          <cell r="B127" t="str">
            <v>CHIC TOULON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162101.51999999999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118747.05434973212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280848.57434973214</v>
          </cell>
          <cell r="AF127">
            <v>84604.312947532482</v>
          </cell>
          <cell r="AG127">
            <v>67413.629719380915</v>
          </cell>
          <cell r="AH127">
            <v>17190.683228151567</v>
          </cell>
          <cell r="AI127">
            <v>8595.3416140757836</v>
          </cell>
          <cell r="AJ127">
            <v>76008.971333456691</v>
          </cell>
        </row>
        <row r="128">
          <cell r="A128" t="str">
            <v>840006597</v>
          </cell>
          <cell r="B128" t="str">
            <v>CH HENRI DUFFAUT AVIGNON</v>
          </cell>
          <cell r="C128">
            <v>0</v>
          </cell>
          <cell r="D128">
            <v>127435.20859333097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127435.20859333097</v>
          </cell>
          <cell r="AF128">
            <v>38389.257603772974</v>
          </cell>
          <cell r="AG128">
            <v>50081.507441294612</v>
          </cell>
          <cell r="AH128">
            <v>-11692.249837521638</v>
          </cell>
          <cell r="AI128">
            <v>-5846.1249187608191</v>
          </cell>
          <cell r="AJ128">
            <v>44235.382522533793</v>
          </cell>
        </row>
        <row r="129">
          <cell r="A129" t="str">
            <v>850000019</v>
          </cell>
          <cell r="B129" t="str">
            <v>CH LA ROCHE/YON - MONTAIGU - LUCON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112449.4417814343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112449.4417814343</v>
          </cell>
          <cell r="AF129">
            <v>33874.86578943667</v>
          </cell>
          <cell r="AG129">
            <v>2384.0745964340576</v>
          </cell>
          <cell r="AH129">
            <v>31490.791193002613</v>
          </cell>
          <cell r="AI129">
            <v>15745.395596501306</v>
          </cell>
          <cell r="AJ129">
            <v>18129.470192935361</v>
          </cell>
        </row>
        <row r="130">
          <cell r="A130" t="str">
            <v>860010321</v>
          </cell>
          <cell r="B130" t="str">
            <v>POLYCLINIQUE DE POITIERS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122247.61332296184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122247.61332296184</v>
          </cell>
          <cell r="AF130">
            <v>36826.518911879495</v>
          </cell>
          <cell r="AG130">
            <v>30831.488398934911</v>
          </cell>
          <cell r="AH130">
            <v>5995.0305129445842</v>
          </cell>
          <cell r="AI130">
            <v>2997.5152564722921</v>
          </cell>
          <cell r="AJ130">
            <v>33829.003655407199</v>
          </cell>
        </row>
        <row r="131">
          <cell r="A131" t="str">
            <v>860014208</v>
          </cell>
          <cell r="B131" t="str">
            <v>CHR DE POITIERS</v>
          </cell>
          <cell r="C131">
            <v>0</v>
          </cell>
          <cell r="D131">
            <v>315112.5157944184</v>
          </cell>
          <cell r="E131">
            <v>139506.18457142857</v>
          </cell>
          <cell r="F131">
            <v>0</v>
          </cell>
          <cell r="G131">
            <v>0</v>
          </cell>
          <cell r="H131">
            <v>99221.448548438158</v>
          </cell>
          <cell r="I131">
            <v>0</v>
          </cell>
          <cell r="J131">
            <v>0</v>
          </cell>
          <cell r="K131">
            <v>0</v>
          </cell>
          <cell r="L131">
            <v>109358</v>
          </cell>
          <cell r="M131">
            <v>0</v>
          </cell>
          <cell r="N131">
            <v>0</v>
          </cell>
          <cell r="O131">
            <v>296457.61924196314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363171.3</v>
          </cell>
          <cell r="Y131">
            <v>197159.9613817581</v>
          </cell>
          <cell r="Z131">
            <v>103903.6725560156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1623890.702094022</v>
          </cell>
          <cell r="AF131">
            <v>489189.44121633889</v>
          </cell>
          <cell r="AG131">
            <v>561104.28794258449</v>
          </cell>
          <cell r="AH131">
            <v>-71914.846726245596</v>
          </cell>
          <cell r="AI131">
            <v>-35957.423363122798</v>
          </cell>
          <cell r="AJ131">
            <v>525146.86457946175</v>
          </cell>
        </row>
        <row r="132">
          <cell r="A132" t="str">
            <v>870000015</v>
          </cell>
          <cell r="B132" t="str">
            <v>CHU LIMOGES</v>
          </cell>
          <cell r="C132">
            <v>0</v>
          </cell>
          <cell r="D132">
            <v>85729.140326422654</v>
          </cell>
          <cell r="E132">
            <v>87191.365357142859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82325.763998146722</v>
          </cell>
          <cell r="N132">
            <v>0</v>
          </cell>
          <cell r="O132">
            <v>194230.8539861138</v>
          </cell>
          <cell r="P132">
            <v>225141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181585.65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856203.77366782608</v>
          </cell>
          <cell r="AF132">
            <v>257927.36239438958</v>
          </cell>
          <cell r="AG132">
            <v>295287.94856778649</v>
          </cell>
          <cell r="AH132">
            <v>-37360.586173396907</v>
          </cell>
          <cell r="AI132">
            <v>-18680.293086698453</v>
          </cell>
          <cell r="AJ132">
            <v>276607.65548108803</v>
          </cell>
        </row>
        <row r="133">
          <cell r="A133" t="str">
            <v>900000365</v>
          </cell>
          <cell r="B133" t="str">
            <v>HÔPITAL NORD FRANCHE COMTE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214676.20703728366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214676.20703728366</v>
          </cell>
          <cell r="AF133">
            <v>64670.198325288184</v>
          </cell>
          <cell r="AG133">
            <v>31153.74469088608</v>
          </cell>
          <cell r="AH133">
            <v>33516.453634402103</v>
          </cell>
          <cell r="AI133">
            <v>16758.226817201052</v>
          </cell>
          <cell r="AJ133">
            <v>47911.971508087132</v>
          </cell>
        </row>
        <row r="134">
          <cell r="A134" t="str">
            <v>910002773</v>
          </cell>
          <cell r="B134" t="str">
            <v>CH SUD-FRANCILIEN</v>
          </cell>
          <cell r="C134">
            <v>0</v>
          </cell>
          <cell r="D134">
            <v>106582.17445987681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153101.19999999998</v>
          </cell>
          <cell r="M134">
            <v>0</v>
          </cell>
          <cell r="N134">
            <v>0</v>
          </cell>
          <cell r="O134">
            <v>102226.76525584937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121057.09999999999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482967.23971572611</v>
          </cell>
          <cell r="AF134">
            <v>145491.61086868163</v>
          </cell>
          <cell r="AG134">
            <v>68556.004674112482</v>
          </cell>
          <cell r="AH134">
            <v>76935.606194569147</v>
          </cell>
          <cell r="AI134">
            <v>38467.803097284574</v>
          </cell>
          <cell r="AJ134">
            <v>107023.80777139706</v>
          </cell>
        </row>
        <row r="135">
          <cell r="A135" t="str">
            <v>910300219</v>
          </cell>
          <cell r="B135" t="str">
            <v>INSTITUT HOSP. JACQUES CARTIER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3389529.8115451629</v>
          </cell>
          <cell r="J135">
            <v>95126.752966575761</v>
          </cell>
          <cell r="K135">
            <v>252606.47320657063</v>
          </cell>
          <cell r="L135">
            <v>0</v>
          </cell>
          <cell r="M135">
            <v>0</v>
          </cell>
          <cell r="N135">
            <v>0</v>
          </cell>
          <cell r="O135">
            <v>286234.94271637825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4023497.9804346878</v>
          </cell>
          <cell r="AF135">
            <v>1212059.8549187041</v>
          </cell>
          <cell r="AG135">
            <v>1182668.5480855708</v>
          </cell>
          <cell r="AH135">
            <v>29391.306833133334</v>
          </cell>
          <cell r="AI135">
            <v>14695.653416566667</v>
          </cell>
          <cell r="AJ135">
            <v>1197364.2015021374</v>
          </cell>
        </row>
        <row r="136">
          <cell r="A136" t="str">
            <v>920000650</v>
          </cell>
          <cell r="B136" t="str">
            <v>CENTRE MÉDICO-CHIRURGICAL FOCH</v>
          </cell>
          <cell r="C136">
            <v>0</v>
          </cell>
          <cell r="D136">
            <v>30121.04930387823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144090.23999999999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131439.97425450539</v>
          </cell>
          <cell r="Z136">
            <v>118747.05434973212</v>
          </cell>
          <cell r="AA136">
            <v>0</v>
          </cell>
          <cell r="AB136">
            <v>0</v>
          </cell>
          <cell r="AC136">
            <v>0</v>
          </cell>
          <cell r="AD136">
            <v>55552.064106870719</v>
          </cell>
          <cell r="AE136">
            <v>479950.38201498642</v>
          </cell>
          <cell r="AF136">
            <v>144582.79666649981</v>
          </cell>
          <cell r="AG136">
            <v>246014.28153805318</v>
          </cell>
          <cell r="AH136">
            <v>-101431.48487155337</v>
          </cell>
          <cell r="AI136">
            <v>-50715.742435776687</v>
          </cell>
          <cell r="AJ136">
            <v>195298.5391022765</v>
          </cell>
        </row>
        <row r="137">
          <cell r="A137" t="str">
            <v>920000684</v>
          </cell>
          <cell r="B137" t="str">
            <v>CENTRE CHIRURGICAL MARIE LANNELONGUE</v>
          </cell>
          <cell r="C137">
            <v>0</v>
          </cell>
          <cell r="D137">
            <v>0</v>
          </cell>
          <cell r="E137">
            <v>0</v>
          </cell>
          <cell r="F137">
            <v>2114930.3807617235</v>
          </cell>
          <cell r="G137">
            <v>0</v>
          </cell>
          <cell r="H137">
            <v>0</v>
          </cell>
          <cell r="I137">
            <v>2329297.7377916998</v>
          </cell>
          <cell r="J137">
            <v>66588.727076603041</v>
          </cell>
          <cell r="K137">
            <v>252606.47320657063</v>
          </cell>
          <cell r="L137">
            <v>0</v>
          </cell>
          <cell r="M137">
            <v>101696.53199771066</v>
          </cell>
          <cell r="N137">
            <v>0</v>
          </cell>
          <cell r="O137">
            <v>838259.47509796487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452723.14470835368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6156102.4706406258</v>
          </cell>
          <cell r="AF137">
            <v>1854496.9336913214</v>
          </cell>
          <cell r="AG137">
            <v>2530064.5926545663</v>
          </cell>
          <cell r="AH137">
            <v>-675567.65896324487</v>
          </cell>
          <cell r="AI137">
            <v>-337783.82948162244</v>
          </cell>
          <cell r="AJ137">
            <v>2192280.7631729441</v>
          </cell>
        </row>
        <row r="138">
          <cell r="A138" t="str">
            <v>920300043</v>
          </cell>
          <cell r="B138" t="str">
            <v>HÔPITAL PRIVÉ D ANTONY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103903.6725560156</v>
          </cell>
          <cell r="AA138">
            <v>0</v>
          </cell>
          <cell r="AB138">
            <v>0</v>
          </cell>
          <cell r="AC138">
            <v>0</v>
          </cell>
          <cell r="AD138">
            <v>37034.709404580477</v>
          </cell>
          <cell r="AE138">
            <v>140938.38196059607</v>
          </cell>
          <cell r="AF138">
            <v>42457.025111562609</v>
          </cell>
          <cell r="AG138">
            <v>16978.470421407299</v>
          </cell>
          <cell r="AH138">
            <v>25478.55469015531</v>
          </cell>
          <cell r="AI138">
            <v>12739.277345077655</v>
          </cell>
          <cell r="AJ138">
            <v>29717.747766484954</v>
          </cell>
        </row>
        <row r="139">
          <cell r="A139" t="str">
            <v>920300936</v>
          </cell>
          <cell r="B139" t="str">
            <v>CENTRE CHIRURGICAL VAL D'OR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326554.39946176333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326554.39946176333</v>
          </cell>
          <cell r="AF139">
            <v>98372.977930991256</v>
          </cell>
          <cell r="AG139">
            <v>92520.631587600568</v>
          </cell>
          <cell r="AH139">
            <v>5852.3463433906873</v>
          </cell>
          <cell r="AI139">
            <v>2926.1731716953436</v>
          </cell>
          <cell r="AJ139">
            <v>95446.804759295919</v>
          </cell>
        </row>
        <row r="140">
          <cell r="A140" t="str">
            <v>930110036</v>
          </cell>
          <cell r="B140" t="str">
            <v>CH ANDRE GREGOIRE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131229.59999999998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131229.59999999998</v>
          </cell>
          <cell r="AF140">
            <v>39532.300180216655</v>
          </cell>
          <cell r="AG140">
            <v>23732.408667502466</v>
          </cell>
          <cell r="AH140">
            <v>15799.891512714188</v>
          </cell>
          <cell r="AI140">
            <v>7899.9457563570941</v>
          </cell>
          <cell r="AJ140">
            <v>31632.35442385956</v>
          </cell>
        </row>
        <row r="141">
          <cell r="A141" t="str">
            <v>930110051</v>
          </cell>
          <cell r="B141" t="str">
            <v>CH DE ST DENIS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194230.8539861138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194230.8539861138</v>
          </cell>
          <cell r="AF141">
            <v>58511.131818117879</v>
          </cell>
          <cell r="AG141">
            <v>53324.227379071614</v>
          </cell>
          <cell r="AH141">
            <v>5186.9044390462659</v>
          </cell>
          <cell r="AI141">
            <v>2593.452219523133</v>
          </cell>
          <cell r="AJ141">
            <v>55917.679598594746</v>
          </cell>
        </row>
        <row r="142">
          <cell r="A142" t="str">
            <v>930110069</v>
          </cell>
          <cell r="B142" t="str">
            <v>CH ROBERT BALLANGER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90056.4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90056.4</v>
          </cell>
          <cell r="AF142">
            <v>27129.067207014756</v>
          </cell>
          <cell r="AG142">
            <v>0</v>
          </cell>
          <cell r="AH142">
            <v>27129.067207014756</v>
          </cell>
          <cell r="AI142">
            <v>13564.533603507378</v>
          </cell>
          <cell r="AJ142">
            <v>13564.533603507378</v>
          </cell>
        </row>
        <row r="143">
          <cell r="A143" t="str">
            <v>930300645</v>
          </cell>
          <cell r="B143" t="str">
            <v>CENTRE CARDIOLOGIQUE DU NORD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102226.76525584937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102226.76525584937</v>
          </cell>
          <cell r="AF143">
            <v>30795.332535851518</v>
          </cell>
          <cell r="AG143">
            <v>0</v>
          </cell>
          <cell r="AH143">
            <v>30795.332535851518</v>
          </cell>
          <cell r="AI143">
            <v>15397.666267925759</v>
          </cell>
          <cell r="AJ143">
            <v>15397.666267925759</v>
          </cell>
        </row>
        <row r="144">
          <cell r="A144" t="str">
            <v>940000664</v>
          </cell>
          <cell r="B144" t="str">
            <v>INSTITUT GUSTAVE ROUSSY</v>
          </cell>
          <cell r="C144">
            <v>132235.12149488952</v>
          </cell>
          <cell r="D144">
            <v>194628.31857890548</v>
          </cell>
          <cell r="E144">
            <v>915509.33625000005</v>
          </cell>
          <cell r="F144">
            <v>0</v>
          </cell>
          <cell r="G144">
            <v>186968.01905264019</v>
          </cell>
          <cell r="H144">
            <v>801121.32531701925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348673.82399215084</v>
          </cell>
          <cell r="N144">
            <v>0</v>
          </cell>
          <cell r="O144">
            <v>0</v>
          </cell>
          <cell r="P144">
            <v>1359851.64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27776.03205343536</v>
          </cell>
          <cell r="AE144">
            <v>3966763.6167390402</v>
          </cell>
          <cell r="AF144">
            <v>1194968.8945244795</v>
          </cell>
          <cell r="AG144">
            <v>1362945.0079806023</v>
          </cell>
          <cell r="AH144">
            <v>-167976.11345612281</v>
          </cell>
          <cell r="AI144">
            <v>-83988.056728061405</v>
          </cell>
          <cell r="AJ144">
            <v>1278956.951252541</v>
          </cell>
        </row>
        <row r="145">
          <cell r="A145" t="str">
            <v>940110018</v>
          </cell>
          <cell r="B145" t="str">
            <v>CHIC DE CRETEIL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181585.65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181585.65</v>
          </cell>
          <cell r="AF145">
            <v>54701.823553678129</v>
          </cell>
          <cell r="AG145">
            <v>88712.90906334907</v>
          </cell>
          <cell r="AH145">
            <v>-34011.085509670942</v>
          </cell>
          <cell r="AI145">
            <v>-17005.542754835471</v>
          </cell>
          <cell r="AJ145">
            <v>71707.366308513592</v>
          </cell>
        </row>
        <row r="146">
          <cell r="A146" t="str">
            <v>940110042</v>
          </cell>
          <cell r="B146" t="str">
            <v>CHIC DE VILLENEUVE ST GEORGES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204453.53051169874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204453.53051169874</v>
          </cell>
          <cell r="AF146">
            <v>61590.665071703035</v>
          </cell>
          <cell r="AG146">
            <v>1344.5434915090534</v>
          </cell>
          <cell r="AH146">
            <v>60246.121580193983</v>
          </cell>
          <cell r="AI146">
            <v>30123.060790096992</v>
          </cell>
          <cell r="AJ146">
            <v>31467.604281606044</v>
          </cell>
        </row>
        <row r="147">
          <cell r="A147" t="str">
            <v>950110015</v>
          </cell>
          <cell r="B147" t="str">
            <v>CH VICTOR DUPOUY ARGENTEUIL</v>
          </cell>
          <cell r="C147">
            <v>0</v>
          </cell>
          <cell r="D147">
            <v>48657.079644726371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48657.079644726371</v>
          </cell>
          <cell r="AF147">
            <v>14657.716539622408</v>
          </cell>
          <cell r="AG147">
            <v>15930.454315888952</v>
          </cell>
          <cell r="AH147">
            <v>-1272.7377762665437</v>
          </cell>
          <cell r="AI147">
            <v>-636.36888813327187</v>
          </cell>
          <cell r="AJ147">
            <v>15294.085427755679</v>
          </cell>
        </row>
        <row r="148">
          <cell r="A148" t="str">
            <v>950110080</v>
          </cell>
          <cell r="B148" t="str">
            <v>CH RENE DUBOS PONTOISE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108067.68</v>
          </cell>
          <cell r="Q148">
            <v>0</v>
          </cell>
          <cell r="R148">
            <v>68745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27776.03205343536</v>
          </cell>
          <cell r="AE148">
            <v>204588.71205343536</v>
          </cell>
          <cell r="AF148">
            <v>61631.38787575606</v>
          </cell>
          <cell r="AG148">
            <v>24055.483872945188</v>
          </cell>
          <cell r="AH148">
            <v>37575.904002810872</v>
          </cell>
          <cell r="AI148">
            <v>18787.952001405436</v>
          </cell>
          <cell r="AJ148">
            <v>42843.435874350624</v>
          </cell>
        </row>
        <row r="149">
          <cell r="A149" t="str">
            <v>970211207</v>
          </cell>
          <cell r="B149" t="str">
            <v>CHU DE MARTINIQUE</v>
          </cell>
          <cell r="C149">
            <v>0</v>
          </cell>
          <cell r="D149">
            <v>23170.037926060177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439575.09060015227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462745.12852621241</v>
          </cell>
          <cell r="AF149">
            <v>139399.79492302932</v>
          </cell>
          <cell r="AG149">
            <v>145542.72468895651</v>
          </cell>
          <cell r="AH149">
            <v>-6142.9297659271979</v>
          </cell>
          <cell r="AI149">
            <v>-3071.4648829635989</v>
          </cell>
          <cell r="AJ149">
            <v>142471.25980599292</v>
          </cell>
        </row>
        <row r="150">
          <cell r="A150" t="str">
            <v>970302022</v>
          </cell>
          <cell r="B150" t="str">
            <v>CH DE CAYENNE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205797.06999999998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205797.06999999998</v>
          </cell>
          <cell r="AF150">
            <v>61995.40002750187</v>
          </cell>
          <cell r="AG150">
            <v>29365.919849116333</v>
          </cell>
          <cell r="AH150">
            <v>32629.480178385536</v>
          </cell>
          <cell r="AI150">
            <v>16314.740089192768</v>
          </cell>
          <cell r="AJ150">
            <v>45680.659938309102</v>
          </cell>
        </row>
        <row r="151">
          <cell r="A151" t="str">
            <v>970408589</v>
          </cell>
          <cell r="B151" t="str">
            <v>CHR REUNION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174972.79999999999</v>
          </cell>
          <cell r="M151">
            <v>0</v>
          </cell>
          <cell r="N151">
            <v>0</v>
          </cell>
          <cell r="O151">
            <v>439575.09060015227</v>
          </cell>
          <cell r="P151">
            <v>207129.71999999997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399488.43</v>
          </cell>
          <cell r="Y151">
            <v>0</v>
          </cell>
          <cell r="Z151">
            <v>207807.34511203121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1428973.3857121835</v>
          </cell>
          <cell r="AF151">
            <v>430471.51582809491</v>
          </cell>
          <cell r="AG151">
            <v>577001.89943897235</v>
          </cell>
          <cell r="AH151">
            <v>-146530.38361087744</v>
          </cell>
          <cell r="AI151">
            <v>-73265.191805438721</v>
          </cell>
          <cell r="AJ151">
            <v>503736.70763353363</v>
          </cell>
        </row>
        <row r="152">
          <cell r="A152" t="str">
            <v>030780548</v>
          </cell>
          <cell r="B152" t="str">
            <v>POLYCLINIQUE PERGOLA - VICHY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2384.0745964340576</v>
          </cell>
          <cell r="AH152">
            <v>-2384.0745964340576</v>
          </cell>
          <cell r="AI152">
            <v>-1192.0372982170288</v>
          </cell>
          <cell r="AJ152">
            <v>1192.0372982170288</v>
          </cell>
        </row>
        <row r="153">
          <cell r="A153" t="str">
            <v>060780715</v>
          </cell>
          <cell r="B153" t="str">
            <v>CLINIQUE SAINT GEORGE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19930.419681290659</v>
          </cell>
          <cell r="AH153">
            <v>-19930.419681290659</v>
          </cell>
          <cell r="AI153">
            <v>-9965.2098406453297</v>
          </cell>
          <cell r="AJ153">
            <v>9965.2098406453297</v>
          </cell>
        </row>
        <row r="154">
          <cell r="A154" t="str">
            <v>100000017</v>
          </cell>
          <cell r="B154" t="str">
            <v>CH DE TROYES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6458.974686696567</v>
          </cell>
          <cell r="AH154">
            <v>-6458.974686696567</v>
          </cell>
          <cell r="AI154">
            <v>-3229.4873433482835</v>
          </cell>
          <cell r="AJ154">
            <v>3229.4873433482835</v>
          </cell>
        </row>
        <row r="155">
          <cell r="A155" t="str">
            <v>110780483</v>
          </cell>
          <cell r="B155" t="str">
            <v>CLINIQUE MONTREAL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3947.15119742568</v>
          </cell>
          <cell r="AH155">
            <v>-3947.15119742568</v>
          </cell>
          <cell r="AI155">
            <v>-1973.57559871284</v>
          </cell>
          <cell r="AJ155">
            <v>1973.57559871284</v>
          </cell>
        </row>
        <row r="156">
          <cell r="A156" t="str">
            <v>130783962</v>
          </cell>
          <cell r="B156" t="str">
            <v>CLINIQUE WULFRAN PUGET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958.39567352489667</v>
          </cell>
          <cell r="AH156">
            <v>-958.39567352489667</v>
          </cell>
          <cell r="AI156">
            <v>-479.19783676244833</v>
          </cell>
          <cell r="AJ156">
            <v>479.19783676244833</v>
          </cell>
        </row>
        <row r="157">
          <cell r="A157" t="str">
            <v>130810740</v>
          </cell>
          <cell r="B157" t="str">
            <v>CLINIQUE AXIUM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13826.802599476499</v>
          </cell>
          <cell r="AH157">
            <v>-13826.802599476499</v>
          </cell>
          <cell r="AI157">
            <v>-6913.4012997382497</v>
          </cell>
          <cell r="AJ157">
            <v>6913.4012997382497</v>
          </cell>
        </row>
        <row r="158">
          <cell r="A158" t="str">
            <v>140017237</v>
          </cell>
          <cell r="B158" t="str">
            <v>CH PRIVÉ ST MARTIN CAEN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1160.8825071388021</v>
          </cell>
          <cell r="AH158">
            <v>-1160.8825071388021</v>
          </cell>
          <cell r="AI158">
            <v>-580.44125356940106</v>
          </cell>
          <cell r="AJ158">
            <v>580.44125356940106</v>
          </cell>
        </row>
        <row r="159">
          <cell r="A159" t="str">
            <v>170780175</v>
          </cell>
          <cell r="B159" t="str">
            <v>CH DE SAINTES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4455.1490834739288</v>
          </cell>
          <cell r="AH159">
            <v>-4455.1490834739288</v>
          </cell>
          <cell r="AI159">
            <v>-2227.5745417369644</v>
          </cell>
          <cell r="AJ159">
            <v>2227.5745417369644</v>
          </cell>
        </row>
        <row r="160">
          <cell r="A160" t="str">
            <v>260000021</v>
          </cell>
          <cell r="B160" t="str">
            <v>CH DE VALENCE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1344.5434915090534</v>
          </cell>
          <cell r="AH160">
            <v>-1344.5434915090534</v>
          </cell>
          <cell r="AI160">
            <v>-672.27174575452671</v>
          </cell>
          <cell r="AJ160">
            <v>672.27174575452671</v>
          </cell>
        </row>
        <row r="161">
          <cell r="A161" t="str">
            <v>290019777</v>
          </cell>
          <cell r="B161" t="str">
            <v>POLYCLINIQUE DE KERAUDREN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27046.153064386242</v>
          </cell>
          <cell r="AH161">
            <v>-27046.153064386242</v>
          </cell>
          <cell r="AI161">
            <v>-13523.076532193121</v>
          </cell>
          <cell r="AJ161">
            <v>13523.076532193121</v>
          </cell>
        </row>
        <row r="162">
          <cell r="A162" t="str">
            <v>290020700</v>
          </cell>
          <cell r="B162" t="str">
            <v>CHIC DE CORNOUAILLE QUIMPER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17333.563864663196</v>
          </cell>
          <cell r="AH162">
            <v>-17333.563864663196</v>
          </cell>
          <cell r="AI162">
            <v>-8666.781932331598</v>
          </cell>
          <cell r="AJ162">
            <v>8666.781932331598</v>
          </cell>
        </row>
        <row r="163">
          <cell r="A163" t="str">
            <v>300780152</v>
          </cell>
          <cell r="B163" t="str">
            <v>HÔPITAL PRIVÉ LES FRANCISCAINES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13697.381027048317</v>
          </cell>
          <cell r="AH163">
            <v>-13697.381027048317</v>
          </cell>
          <cell r="AI163">
            <v>-6848.6905135241586</v>
          </cell>
          <cell r="AJ163">
            <v>6848.6905135241586</v>
          </cell>
        </row>
        <row r="164">
          <cell r="A164" t="str">
            <v>310780101</v>
          </cell>
          <cell r="B164" t="str">
            <v>CLINIQUE SAINT JEAN LANGUEDOC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3544.95710357286</v>
          </cell>
          <cell r="AH164">
            <v>-3544.95710357286</v>
          </cell>
          <cell r="AI164">
            <v>-1772.47855178643</v>
          </cell>
          <cell r="AJ164">
            <v>1772.47855178643</v>
          </cell>
        </row>
        <row r="165">
          <cell r="A165" t="str">
            <v>310780382</v>
          </cell>
          <cell r="B165" t="str">
            <v>CLINIQUE AMBROISE PARE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2384.0745964340576</v>
          </cell>
          <cell r="AH165">
            <v>-2384.0745964340576</v>
          </cell>
          <cell r="AI165">
            <v>-1192.0372982170288</v>
          </cell>
          <cell r="AJ165">
            <v>1192.0372982170288</v>
          </cell>
        </row>
        <row r="166">
          <cell r="A166" t="str">
            <v>310781505</v>
          </cell>
          <cell r="B166" t="str">
            <v>CLINIQUE D'OCCITANIE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5549.2612254311425</v>
          </cell>
          <cell r="AH166">
            <v>-5549.2612254311425</v>
          </cell>
          <cell r="AI166">
            <v>-2774.6306127155713</v>
          </cell>
          <cell r="AJ166">
            <v>2774.6306127155713</v>
          </cell>
        </row>
        <row r="167">
          <cell r="A167" t="str">
            <v>330027509</v>
          </cell>
          <cell r="B167" t="str">
            <v>CHIC SUD GIRONDE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2435.4262840111692</v>
          </cell>
          <cell r="AH167">
            <v>-2435.4262840111692</v>
          </cell>
          <cell r="AI167">
            <v>-1217.7131420055846</v>
          </cell>
          <cell r="AJ167">
            <v>1217.7131420055846</v>
          </cell>
        </row>
        <row r="168">
          <cell r="A168" t="str">
            <v>330781253</v>
          </cell>
          <cell r="B168" t="str">
            <v>CH DE LIBOURNE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6839.2236799079865</v>
          </cell>
          <cell r="AH168">
            <v>-6839.2236799079865</v>
          </cell>
          <cell r="AI168">
            <v>-3419.6118399539932</v>
          </cell>
          <cell r="AJ168">
            <v>3419.6118399539932</v>
          </cell>
        </row>
        <row r="169">
          <cell r="A169" t="str">
            <v>330781402</v>
          </cell>
          <cell r="B169" t="str">
            <v>POLYCLINIQUE DE BORDEAUX - TONDU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10023.233609060284</v>
          </cell>
          <cell r="AH169">
            <v>-10023.233609060284</v>
          </cell>
          <cell r="AI169">
            <v>-5011.616804530142</v>
          </cell>
          <cell r="AJ169">
            <v>5011.616804530142</v>
          </cell>
        </row>
        <row r="170">
          <cell r="A170" t="str">
            <v>340780642</v>
          </cell>
          <cell r="B170" t="str">
            <v>CLINIQUE BEAU SOLEIL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1461.2557704067015</v>
          </cell>
          <cell r="AH170">
            <v>-1461.2557704067015</v>
          </cell>
          <cell r="AI170">
            <v>-730.62788520335073</v>
          </cell>
          <cell r="AJ170">
            <v>730.62788520335073</v>
          </cell>
        </row>
        <row r="171">
          <cell r="A171" t="str">
            <v>350000139</v>
          </cell>
          <cell r="B171" t="str">
            <v>CLINIQUE MUTUALISTE LA SAGESSE RENNES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10371.553937354558</v>
          </cell>
          <cell r="AH171">
            <v>-10371.553937354558</v>
          </cell>
          <cell r="AI171">
            <v>-5185.776968677279</v>
          </cell>
          <cell r="AJ171">
            <v>5185.776968677279</v>
          </cell>
        </row>
        <row r="172">
          <cell r="A172" t="str">
            <v>350002200</v>
          </cell>
          <cell r="B172" t="str">
            <v>CLINIQUE ST YVES RENNES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7213.0397286079742</v>
          </cell>
          <cell r="AH172">
            <v>-7213.0397286079742</v>
          </cell>
          <cell r="AI172">
            <v>-3606.5198643039871</v>
          </cell>
          <cell r="AJ172">
            <v>3606.5198643039871</v>
          </cell>
        </row>
        <row r="173">
          <cell r="A173" t="str">
            <v>380012658</v>
          </cell>
          <cell r="B173" t="str">
            <v>GROUPEMENT HOSPITALIER MUTUALISTE DE GRENOBLE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1461.2557704067015</v>
          </cell>
          <cell r="AH173">
            <v>-1461.2557704067015</v>
          </cell>
          <cell r="AI173">
            <v>-730.62788520335073</v>
          </cell>
          <cell r="AJ173">
            <v>730.62788520335073</v>
          </cell>
        </row>
        <row r="174">
          <cell r="A174" t="str">
            <v>400780284</v>
          </cell>
          <cell r="B174" t="str">
            <v>CLINIQUE ST-VINCENT DE PAUL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5616.0315906127307</v>
          </cell>
          <cell r="AH174">
            <v>-5616.0315906127307</v>
          </cell>
          <cell r="AI174">
            <v>-2808.0157953063654</v>
          </cell>
          <cell r="AJ174">
            <v>2808.0157953063654</v>
          </cell>
        </row>
        <row r="175">
          <cell r="A175" t="str">
            <v>410004998</v>
          </cell>
          <cell r="B175" t="str">
            <v>CLINIQUE DU SAINT COEUR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10100.37695698067</v>
          </cell>
          <cell r="AH175">
            <v>-10100.37695698067</v>
          </cell>
          <cell r="AI175">
            <v>-5050.188478490335</v>
          </cell>
          <cell r="AJ175">
            <v>5050.188478490335</v>
          </cell>
        </row>
        <row r="176">
          <cell r="A176" t="str">
            <v>420013492</v>
          </cell>
          <cell r="B176" t="str">
            <v>INSTITUT DE CANCEROLOGIE DE LA LOIRE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44440.022796041332</v>
          </cell>
          <cell r="AH176">
            <v>-44440.022796041332</v>
          </cell>
          <cell r="AI176">
            <v>-22220.011398020666</v>
          </cell>
          <cell r="AJ176">
            <v>22220.011398020666</v>
          </cell>
        </row>
        <row r="177">
          <cell r="A177" t="str">
            <v>420782310</v>
          </cell>
          <cell r="B177" t="str">
            <v>CLINIQUE DU RENAISON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1160.8825071388021</v>
          </cell>
          <cell r="AH177">
            <v>-1160.8825071388021</v>
          </cell>
          <cell r="AI177">
            <v>-580.44125356940106</v>
          </cell>
          <cell r="AJ177">
            <v>580.44125356940106</v>
          </cell>
        </row>
        <row r="178">
          <cell r="A178" t="str">
            <v>440000057</v>
          </cell>
          <cell r="B178" t="str">
            <v>CH ST-NAZAIRE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6532.948566740044</v>
          </cell>
          <cell r="AH178">
            <v>-6532.948566740044</v>
          </cell>
          <cell r="AI178">
            <v>-3266.474283370022</v>
          </cell>
          <cell r="AJ178">
            <v>3266.474283370022</v>
          </cell>
        </row>
        <row r="179">
          <cell r="A179" t="str">
            <v>490014909</v>
          </cell>
          <cell r="B179" t="str">
            <v>CLINIQUE DE L'ANJOU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2226.3713050342167</v>
          </cell>
          <cell r="AH179">
            <v>-2226.3713050342167</v>
          </cell>
          <cell r="AI179">
            <v>-1113.1856525171083</v>
          </cell>
          <cell r="AJ179">
            <v>1113.1856525171083</v>
          </cell>
        </row>
        <row r="180">
          <cell r="A180" t="str">
            <v>540000478</v>
          </cell>
          <cell r="B180" t="str">
            <v>POLYCLINIQUE LOUIS PASTEUR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1988.7325414827103</v>
          </cell>
          <cell r="AH180">
            <v>-1988.7325414827103</v>
          </cell>
          <cell r="AI180">
            <v>-994.36627074135515</v>
          </cell>
          <cell r="AJ180">
            <v>994.36627074135515</v>
          </cell>
        </row>
        <row r="181">
          <cell r="A181" t="str">
            <v>560002511</v>
          </cell>
          <cell r="B181" t="str">
            <v>CLINIQUE DU TER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7718.0191672213523</v>
          </cell>
          <cell r="AH181">
            <v>-7718.0191672213523</v>
          </cell>
          <cell r="AI181">
            <v>-3859.0095836106761</v>
          </cell>
          <cell r="AJ181">
            <v>3859.0095836106761</v>
          </cell>
        </row>
        <row r="182">
          <cell r="A182" t="str">
            <v>560002933</v>
          </cell>
          <cell r="B182" t="str">
            <v>CLINIQUE MUTUALISTE PORTE DE L'ORIENT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1160.8825071388021</v>
          </cell>
          <cell r="AH182">
            <v>-1160.8825071388021</v>
          </cell>
          <cell r="AI182">
            <v>-580.44125356940106</v>
          </cell>
          <cell r="AJ182">
            <v>580.44125356940106</v>
          </cell>
        </row>
        <row r="183">
          <cell r="A183" t="str">
            <v>560008799</v>
          </cell>
          <cell r="B183" t="str">
            <v>CLINIQUE OCEANE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5940.1987779652382</v>
          </cell>
          <cell r="AH183">
            <v>-5940.1987779652382</v>
          </cell>
          <cell r="AI183">
            <v>-2970.0993889826191</v>
          </cell>
          <cell r="AJ183">
            <v>2970.0993889826191</v>
          </cell>
        </row>
        <row r="184">
          <cell r="A184" t="str">
            <v>570023630</v>
          </cell>
          <cell r="B184" t="str">
            <v>HOPITAUX PRIVES DE METZ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1743.0799690700405</v>
          </cell>
          <cell r="AH184">
            <v>-1743.0799690700405</v>
          </cell>
          <cell r="AI184">
            <v>-871.53998453502027</v>
          </cell>
          <cell r="AJ184">
            <v>871.53998453502027</v>
          </cell>
        </row>
        <row r="185">
          <cell r="A185" t="str">
            <v>590008041</v>
          </cell>
          <cell r="B185" t="str">
            <v>POLYCLINIQUE VAUBAN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7401.4545483719394</v>
          </cell>
          <cell r="AH185">
            <v>-7401.4545483719394</v>
          </cell>
          <cell r="AI185">
            <v>-3700.7272741859697</v>
          </cell>
          <cell r="AJ185">
            <v>3700.7272741859697</v>
          </cell>
        </row>
        <row r="186">
          <cell r="A186" t="str">
            <v>590782215</v>
          </cell>
          <cell r="B186" t="str">
            <v>CH VALENCIENNES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25259.164397677392</v>
          </cell>
          <cell r="AH186">
            <v>-25259.164397677392</v>
          </cell>
          <cell r="AI186">
            <v>-12629.582198838696</v>
          </cell>
          <cell r="AJ186">
            <v>12629.582198838696</v>
          </cell>
        </row>
        <row r="187">
          <cell r="A187" t="str">
            <v>590797353</v>
          </cell>
          <cell r="B187" t="str">
            <v>HÔPITAL SAINT VINCENT - SAINT ANTOINE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1461.2557704067015</v>
          </cell>
          <cell r="AH187">
            <v>-1461.2557704067015</v>
          </cell>
          <cell r="AI187">
            <v>-730.62788520335073</v>
          </cell>
          <cell r="AJ187">
            <v>730.62788520335073</v>
          </cell>
        </row>
        <row r="188">
          <cell r="A188" t="str">
            <v>620003376</v>
          </cell>
          <cell r="B188" t="str">
            <v>POLYCLINIQUE MÉDICO-CHIRURGICALE D'HENIN-BEAUMONT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2384.0745964340576</v>
          </cell>
          <cell r="AH188">
            <v>-2384.0745964340576</v>
          </cell>
          <cell r="AI188">
            <v>-1192.0372982170288</v>
          </cell>
          <cell r="AJ188">
            <v>1192.0372982170288</v>
          </cell>
        </row>
        <row r="189">
          <cell r="A189" t="str">
            <v>620100057</v>
          </cell>
          <cell r="B189" t="str">
            <v>CH D'ARRAS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11162.849790256632</v>
          </cell>
          <cell r="AH189">
            <v>-11162.849790256632</v>
          </cell>
          <cell r="AI189">
            <v>-5581.4248951283162</v>
          </cell>
          <cell r="AJ189">
            <v>5581.4248951283162</v>
          </cell>
        </row>
        <row r="190">
          <cell r="A190" t="str">
            <v>620100750</v>
          </cell>
          <cell r="B190" t="str">
            <v>CLINIQUE AMBROISE PARE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33824.586018980728</v>
          </cell>
          <cell r="AH190">
            <v>-33824.586018980728</v>
          </cell>
          <cell r="AI190">
            <v>-16912.293009490364</v>
          </cell>
          <cell r="AJ190">
            <v>16912.293009490364</v>
          </cell>
        </row>
        <row r="191">
          <cell r="A191" t="str">
            <v>620103440</v>
          </cell>
          <cell r="B191" t="str">
            <v>CH DE BOULOGNE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10340.881142320226</v>
          </cell>
          <cell r="AH191">
            <v>-10340.881142320226</v>
          </cell>
          <cell r="AI191">
            <v>-5170.440571160113</v>
          </cell>
          <cell r="AJ191">
            <v>5170.440571160113</v>
          </cell>
        </row>
        <row r="192">
          <cell r="A192" t="str">
            <v>620118513</v>
          </cell>
          <cell r="B192" t="str">
            <v>CENTRE MÉDICO CHIRURGICAL ET OBSTÉTRICAL COTE D'OPALE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7077.2873610194329</v>
          </cell>
          <cell r="AH192">
            <v>-7077.2873610194329</v>
          </cell>
          <cell r="AI192">
            <v>-3538.6436805097164</v>
          </cell>
          <cell r="AJ192">
            <v>3538.6436805097164</v>
          </cell>
        </row>
        <row r="193">
          <cell r="A193" t="str">
            <v>630780211</v>
          </cell>
          <cell r="B193" t="str">
            <v>POLE SANTÉ REPUBLIQUE - CLERMONT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2541.7513732814746</v>
          </cell>
          <cell r="AH193">
            <v>-2541.7513732814746</v>
          </cell>
          <cell r="AI193">
            <v>-1270.8756866407373</v>
          </cell>
          <cell r="AJ193">
            <v>1270.8756866407373</v>
          </cell>
        </row>
        <row r="194">
          <cell r="A194" t="str">
            <v>640780433</v>
          </cell>
          <cell r="B194" t="str">
            <v>CLINIQUE SAINT ETIENNE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128762.88495871372</v>
          </cell>
          <cell r="AH194">
            <v>-128762.88495871372</v>
          </cell>
          <cell r="AI194">
            <v>-64381.442479356861</v>
          </cell>
          <cell r="AJ194">
            <v>64381.442479356861</v>
          </cell>
        </row>
        <row r="195">
          <cell r="A195" t="str">
            <v>650780679</v>
          </cell>
          <cell r="B195" t="str">
            <v>POLYCLINIQUE DE L ORMEAU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4200.7105464184451</v>
          </cell>
          <cell r="AH195">
            <v>-4200.7105464184451</v>
          </cell>
          <cell r="AI195">
            <v>-2100.3552732092226</v>
          </cell>
          <cell r="AJ195">
            <v>2100.3552732092226</v>
          </cell>
        </row>
        <row r="196">
          <cell r="A196" t="str">
            <v>660780784</v>
          </cell>
          <cell r="B196" t="str">
            <v>CLINIQUE SAINT PIERRE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3247.6236302555176</v>
          </cell>
          <cell r="AH196">
            <v>-3247.6236302555176</v>
          </cell>
          <cell r="AI196">
            <v>-1623.8118151277588</v>
          </cell>
          <cell r="AJ196">
            <v>1623.8118151277588</v>
          </cell>
        </row>
        <row r="197">
          <cell r="A197" t="str">
            <v>660790387</v>
          </cell>
          <cell r="B197" t="str">
            <v>POLYCLINIQUE SAINT ROCH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3109.2235343477378</v>
          </cell>
          <cell r="AH197">
            <v>-3109.2235343477378</v>
          </cell>
          <cell r="AI197">
            <v>-1554.6117671738689</v>
          </cell>
          <cell r="AJ197">
            <v>1554.6117671738689</v>
          </cell>
        </row>
        <row r="198">
          <cell r="A198" t="str">
            <v>670000082</v>
          </cell>
          <cell r="B198" t="str">
            <v>CLINIQUE ADASSA DE STRASBOURG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2384.0745964340576</v>
          </cell>
          <cell r="AH198">
            <v>-2384.0745964340576</v>
          </cell>
          <cell r="AI198">
            <v>-1192.0372982170288</v>
          </cell>
          <cell r="AJ198">
            <v>1192.0372982170288</v>
          </cell>
        </row>
        <row r="199">
          <cell r="A199" t="str">
            <v>670780170</v>
          </cell>
          <cell r="B199" t="str">
            <v>CLINIQUE DE L'ORANGERIE STRASB.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1245.9143755823659</v>
          </cell>
          <cell r="AH199">
            <v>-1245.9143755823659</v>
          </cell>
          <cell r="AI199">
            <v>-622.95718779118295</v>
          </cell>
          <cell r="AJ199">
            <v>622.95718779118295</v>
          </cell>
        </row>
        <row r="200">
          <cell r="A200" t="str">
            <v>690793468</v>
          </cell>
          <cell r="B200" t="str">
            <v>INFIRMERIE PROTESTANTE DE LYON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4342.5913271452382</v>
          </cell>
          <cell r="AH200">
            <v>-4342.5913271452382</v>
          </cell>
          <cell r="AI200">
            <v>-2171.2956635726191</v>
          </cell>
          <cell r="AJ200">
            <v>2171.2956635726191</v>
          </cell>
        </row>
        <row r="201">
          <cell r="A201" t="str">
            <v>690805361</v>
          </cell>
          <cell r="B201" t="str">
            <v>CH ST JOSEPH ST LUC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1461.2557704067015</v>
          </cell>
          <cell r="AH201">
            <v>-1461.2557704067015</v>
          </cell>
          <cell r="AI201">
            <v>-730.62788520335073</v>
          </cell>
          <cell r="AJ201">
            <v>730.62788520335073</v>
          </cell>
        </row>
        <row r="202">
          <cell r="A202" t="str">
            <v>720017748</v>
          </cell>
          <cell r="B202" t="str">
            <v>POLE SANTÉ SUD SITE CMCM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15027.343986539066</v>
          </cell>
          <cell r="AH202">
            <v>-15027.343986539066</v>
          </cell>
          <cell r="AI202">
            <v>-7513.6719932695332</v>
          </cell>
          <cell r="AJ202">
            <v>7513.6719932695332</v>
          </cell>
        </row>
        <row r="203">
          <cell r="A203" t="str">
            <v>730004298</v>
          </cell>
          <cell r="B203" t="str">
            <v>HÔPITAL PRIVÉ MEDIPOLE DE SAVOIE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7767.4574911762611</v>
          </cell>
          <cell r="AH203">
            <v>-7767.4574911762611</v>
          </cell>
          <cell r="AI203">
            <v>-3883.7287455881306</v>
          </cell>
          <cell r="AJ203">
            <v>3883.7287455881306</v>
          </cell>
        </row>
        <row r="204">
          <cell r="A204" t="str">
            <v>740001839</v>
          </cell>
          <cell r="B204" t="str">
            <v>CHIC DES HÔPITAUX DU PAYS DU MONT BLANC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2384.0745964340576</v>
          </cell>
          <cell r="AH204">
            <v>-2384.0745964340576</v>
          </cell>
          <cell r="AI204">
            <v>-1192.0372982170288</v>
          </cell>
          <cell r="AJ204">
            <v>1192.0372982170288</v>
          </cell>
        </row>
        <row r="205">
          <cell r="A205" t="str">
            <v>740790381</v>
          </cell>
          <cell r="B205" t="str">
            <v>CHIC DU LEMAN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4455.1490834739288</v>
          </cell>
          <cell r="AH205">
            <v>-4455.1490834739288</v>
          </cell>
          <cell r="AI205">
            <v>-2227.5745417369644</v>
          </cell>
          <cell r="AJ205">
            <v>2227.5745417369644</v>
          </cell>
        </row>
        <row r="206">
          <cell r="A206" t="str">
            <v>750006728</v>
          </cell>
          <cell r="B206" t="str">
            <v>GROUPEMENT HOSPITALIER DIACONESSES-CROIX SAINT-SIMON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9315.3008340279976</v>
          </cell>
          <cell r="AH206">
            <v>-9315.3008340279976</v>
          </cell>
          <cell r="AI206">
            <v>-4657.6504170139988</v>
          </cell>
          <cell r="AJ206">
            <v>4657.6504170139988</v>
          </cell>
        </row>
        <row r="207">
          <cell r="A207" t="str">
            <v>750300121</v>
          </cell>
          <cell r="B207" t="str">
            <v>MAISON SANTÉ ST JEAN DE DIEU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8727.8294760600438</v>
          </cell>
          <cell r="AH207">
            <v>-8727.8294760600438</v>
          </cell>
          <cell r="AI207">
            <v>-4363.9147380300219</v>
          </cell>
          <cell r="AJ207">
            <v>4363.9147380300219</v>
          </cell>
        </row>
        <row r="208">
          <cell r="A208" t="str">
            <v>760021329</v>
          </cell>
          <cell r="B208" t="str">
            <v>HÔPITAL PRIVÉ DE L'ESTUAIRE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7867.1851262309028</v>
          </cell>
          <cell r="AH208">
            <v>-7867.1851262309028</v>
          </cell>
          <cell r="AI208">
            <v>-3933.5925631154514</v>
          </cell>
          <cell r="AJ208">
            <v>3933.5925631154514</v>
          </cell>
        </row>
        <row r="209">
          <cell r="A209" t="str">
            <v>760780023</v>
          </cell>
          <cell r="B209" t="str">
            <v>CH DE DIEPPE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9275.6737207069709</v>
          </cell>
          <cell r="AH209">
            <v>-9275.6737207069709</v>
          </cell>
          <cell r="AI209">
            <v>-4637.8368603534855</v>
          </cell>
          <cell r="AJ209">
            <v>4637.8368603534855</v>
          </cell>
        </row>
        <row r="210">
          <cell r="A210" t="str">
            <v>760780726</v>
          </cell>
          <cell r="B210" t="str">
            <v>CH DU HAVRE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15158.174586309709</v>
          </cell>
          <cell r="AH210">
            <v>-15158.174586309709</v>
          </cell>
          <cell r="AI210">
            <v>-7579.0872931548547</v>
          </cell>
          <cell r="AJ210">
            <v>7579.0872931548547</v>
          </cell>
        </row>
        <row r="211">
          <cell r="A211" t="str">
            <v>770300010</v>
          </cell>
          <cell r="B211" t="str">
            <v>CLINIQUE CHANTEREINE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5940.1987779652382</v>
          </cell>
          <cell r="AH211">
            <v>-5940.1987779652382</v>
          </cell>
          <cell r="AI211">
            <v>-2970.0993889826191</v>
          </cell>
          <cell r="AJ211">
            <v>2970.0993889826191</v>
          </cell>
        </row>
        <row r="212">
          <cell r="A212" t="str">
            <v>770300275</v>
          </cell>
          <cell r="B212" t="str">
            <v>POLYCLINIQUE DE LA FORET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1461.2557704067015</v>
          </cell>
          <cell r="AH212">
            <v>-1461.2557704067015</v>
          </cell>
          <cell r="AI212">
            <v>-730.62788520335073</v>
          </cell>
          <cell r="AJ212">
            <v>730.62788520335073</v>
          </cell>
        </row>
        <row r="213">
          <cell r="A213" t="str">
            <v>800009920</v>
          </cell>
          <cell r="B213" t="str">
            <v>SA CLINIQUE VICTOR PAUCHET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9366.2383056870131</v>
          </cell>
          <cell r="AH213">
            <v>-9366.2383056870131</v>
          </cell>
          <cell r="AI213">
            <v>-4683.1191528435065</v>
          </cell>
          <cell r="AJ213">
            <v>4683.1191528435065</v>
          </cell>
        </row>
        <row r="214">
          <cell r="A214" t="str">
            <v>830100566</v>
          </cell>
          <cell r="B214" t="str">
            <v>CHIC FREJUS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3941.081168759777</v>
          </cell>
          <cell r="AH214">
            <v>-3941.081168759777</v>
          </cell>
          <cell r="AI214">
            <v>-1970.5405843798885</v>
          </cell>
          <cell r="AJ214">
            <v>1970.5405843798885</v>
          </cell>
        </row>
        <row r="215">
          <cell r="A215" t="str">
            <v>840000350</v>
          </cell>
          <cell r="B215" t="str">
            <v>CLINIQUE SAINTE CATHERINE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5799.6569347142613</v>
          </cell>
          <cell r="AH215">
            <v>-5799.6569347142613</v>
          </cell>
          <cell r="AI215">
            <v>-2899.8284673571306</v>
          </cell>
          <cell r="AJ215">
            <v>2899.8284673571306</v>
          </cell>
        </row>
        <row r="216">
          <cell r="A216" t="str">
            <v>840013312</v>
          </cell>
          <cell r="B216" t="str">
            <v>CLINIQUE RHONE DURANCE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10729.785533584038</v>
          </cell>
          <cell r="AH216">
            <v>-10729.785533584038</v>
          </cell>
          <cell r="AI216">
            <v>-5364.8927667920188</v>
          </cell>
          <cell r="AJ216">
            <v>5364.8927667920188</v>
          </cell>
        </row>
        <row r="217">
          <cell r="A217" t="str">
            <v>850000126</v>
          </cell>
          <cell r="B217" t="str">
            <v>CLINIQUE SUD VENDEE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1150.074808229876</v>
          </cell>
          <cell r="AH217">
            <v>-1150.074808229876</v>
          </cell>
          <cell r="AI217">
            <v>-575.037404114938</v>
          </cell>
          <cell r="AJ217">
            <v>575.037404114938</v>
          </cell>
        </row>
        <row r="218">
          <cell r="A218" t="str">
            <v>870000288</v>
          </cell>
          <cell r="B218" t="str">
            <v>CLINIQUE FRANÇOIS CHENIEUX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2384.0745964340576</v>
          </cell>
          <cell r="AH218">
            <v>-2384.0745964340576</v>
          </cell>
          <cell r="AI218">
            <v>-1192.0372982170288</v>
          </cell>
          <cell r="AJ218">
            <v>1192.0372982170288</v>
          </cell>
        </row>
        <row r="219">
          <cell r="A219" t="str">
            <v>950013870</v>
          </cell>
          <cell r="B219" t="str">
            <v>CHIC D'EAUBONNE-MONTMORENCY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863.89133179940575</v>
          </cell>
          <cell r="AH219">
            <v>-863.89133179940575</v>
          </cell>
          <cell r="AI219">
            <v>-431.94566589970287</v>
          </cell>
          <cell r="AJ219">
            <v>431.94566589970287</v>
          </cell>
        </row>
        <row r="220">
          <cell r="A220" t="str">
            <v>950807982</v>
          </cell>
          <cell r="B220" t="str">
            <v>CLINIQUE CLAUDE BERNARD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3588.3192703869818</v>
          </cell>
          <cell r="AH220">
            <v>-3588.3192703869818</v>
          </cell>
          <cell r="AI220">
            <v>-1794.1596351934909</v>
          </cell>
          <cell r="AJ220">
            <v>1794.1596351934909</v>
          </cell>
        </row>
        <row r="221">
          <cell r="A221" t="str">
            <v>970100228</v>
          </cell>
          <cell r="B221" t="str">
            <v>CHU DE POINTE-A-PITRE/ABYMES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5675.9885981194275</v>
          </cell>
          <cell r="AH221">
            <v>-5675.9885981194275</v>
          </cell>
          <cell r="AI221">
            <v>-2837.9942990597137</v>
          </cell>
          <cell r="AJ221">
            <v>2837.9942990597137</v>
          </cell>
        </row>
        <row r="222">
          <cell r="AF222">
            <v>49514800.000000022</v>
          </cell>
          <cell r="AJ222">
            <v>49514800.025126964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R626"/>
  <sheetViews>
    <sheetView tabSelected="1" workbookViewId="0">
      <selection activeCell="S623" sqref="S623"/>
    </sheetView>
  </sheetViews>
  <sheetFormatPr baseColWidth="10" defaultRowHeight="15" x14ac:dyDescent="0.25"/>
  <cols>
    <col min="1" max="1" width="14" bestFit="1" customWidth="1"/>
    <col min="2" max="2" width="62.85546875" bestFit="1" customWidth="1"/>
    <col min="3" max="3" width="11.42578125" customWidth="1"/>
    <col min="4" max="4" width="54.7109375" customWidth="1"/>
    <col min="5" max="5" width="15.28515625" customWidth="1"/>
    <col min="6" max="6" width="15.7109375" bestFit="1" customWidth="1"/>
    <col min="7" max="7" width="14.140625" customWidth="1"/>
    <col min="8" max="8" width="15" customWidth="1"/>
    <col min="9" max="9" width="15.28515625" customWidth="1"/>
    <col min="10" max="10" width="15.7109375" customWidth="1"/>
    <col min="11" max="11" width="16" customWidth="1"/>
    <col min="12" max="12" width="14.42578125" customWidth="1"/>
    <col min="13" max="13" width="14.28515625" customWidth="1"/>
    <col min="14" max="14" width="12.7109375" customWidth="1"/>
    <col min="15" max="15" width="15.85546875" customWidth="1"/>
    <col min="16" max="16" width="15.140625" customWidth="1"/>
    <col min="17" max="17" width="16.28515625" customWidth="1"/>
    <col min="18" max="18" width="16.28515625" style="33" customWidth="1"/>
    <col min="19" max="21" width="16.28515625" customWidth="1"/>
  </cols>
  <sheetData>
    <row r="1" spans="1:17" ht="123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4" t="s">
        <v>1073</v>
      </c>
      <c r="Q1" s="4" t="s">
        <v>15</v>
      </c>
    </row>
    <row r="2" spans="1:17" x14ac:dyDescent="0.25">
      <c r="A2" s="6" t="s">
        <v>703</v>
      </c>
      <c r="B2" s="6" t="s">
        <v>704</v>
      </c>
      <c r="C2" s="6" t="s">
        <v>23</v>
      </c>
      <c r="D2" s="6" t="s">
        <v>1017</v>
      </c>
      <c r="E2" s="21">
        <f>+IFERROR(VLOOKUP($B2,[1]Feuil4!$1:$1048576,10,FALSE),0)</f>
        <v>0</v>
      </c>
      <c r="F2" s="68">
        <f>+IFERROR(VLOOKUP($B2,[1]Feuil4!$1:$1048576,9,FALSE),0)</f>
        <v>0</v>
      </c>
      <c r="G2" s="68">
        <f>+IFERROR(VLOOKUP($B2,[1]Feuil4!$1:$1048576,4,FALSE),0)</f>
        <v>0</v>
      </c>
      <c r="H2" s="68">
        <f>+IFERROR(VLOOKUP($B2,[1]Feuil4!$1:$1048576,3,FALSE),0)</f>
        <v>0</v>
      </c>
      <c r="I2" s="68">
        <f>+IFERROR(VLOOKUP($B2,[1]Feuil4!$1:$1048576,2,FALSE),0)</f>
        <v>0</v>
      </c>
      <c r="J2" s="68">
        <f>+IFERROR(VLOOKUP($B2,[1]Feuil4!$1:$1048576,7,FALSE),0)</f>
        <v>0</v>
      </c>
      <c r="K2" s="68">
        <f>+IFERROR(VLOOKUP($B2,[1]Feuil4!$1:$1048576,8,FALSE),0)</f>
        <v>0</v>
      </c>
      <c r="L2" s="68">
        <f>+IFERROR(VLOOKUP($B2,[1]Feuil4!$1:$1048576,6,FALSE),0)</f>
        <v>0</v>
      </c>
      <c r="M2" s="68">
        <f>+IFERROR(VLOOKUP($B2,[1]Feuil4!$1:$1048576,5,FALSE),0)</f>
        <v>0</v>
      </c>
      <c r="N2" s="68">
        <f>+IFERROR(VLOOKUP($B2,[1]Feuil4!$1:$1048576,11,FALSE),0)</f>
        <v>0</v>
      </c>
      <c r="O2" s="21">
        <f>IFERROR(VLOOKUP(A2,'[2]TOTAL M11M12 par région'!$1:$1048576,14,FALSE),0)</f>
        <v>64221.486809085531</v>
      </c>
      <c r="P2" s="21">
        <f>IFERROR(VLOOKUP(A2,'[3]Recours excep-C2 2016'!$1:$1048576,36,FALSE),0)</f>
        <v>0</v>
      </c>
      <c r="Q2" s="23">
        <f t="shared" ref="Q2:Q64" si="0">SUM(E2:P2)</f>
        <v>64221.486809085531</v>
      </c>
    </row>
    <row r="3" spans="1:17" hidden="1" x14ac:dyDescent="0.25">
      <c r="A3" s="6" t="s">
        <v>701</v>
      </c>
      <c r="B3" s="6" t="s">
        <v>702</v>
      </c>
      <c r="C3" s="6" t="s">
        <v>23</v>
      </c>
      <c r="D3" s="6" t="s">
        <v>1017</v>
      </c>
      <c r="E3" s="68">
        <f>+IFERROR(VLOOKUP($B3,[1]Feuil4!$1:$1048576,10,FALSE),0)</f>
        <v>0</v>
      </c>
      <c r="F3" s="68">
        <f>+IFERROR(VLOOKUP($B3,[1]Feuil4!$1:$1048576,9,FALSE),0)</f>
        <v>0</v>
      </c>
      <c r="G3" s="68">
        <f>+IFERROR(VLOOKUP($B3,[1]Feuil4!$1:$1048576,4,FALSE),0)</f>
        <v>0</v>
      </c>
      <c r="H3" s="68">
        <f>+IFERROR(VLOOKUP($B3,[1]Feuil4!$1:$1048576,3,FALSE),0)</f>
        <v>0</v>
      </c>
      <c r="I3" s="68">
        <f>+IFERROR(VLOOKUP($B3,[1]Feuil4!$1:$1048576,2,FALSE),0)</f>
        <v>0</v>
      </c>
      <c r="J3" s="68">
        <f>+IFERROR(VLOOKUP($B3,[1]Feuil4!$1:$1048576,7,FALSE),0)</f>
        <v>0</v>
      </c>
      <c r="K3" s="68">
        <f>+IFERROR(VLOOKUP($B3,[1]Feuil4!$1:$1048576,8,FALSE),0)</f>
        <v>0</v>
      </c>
      <c r="L3" s="68">
        <f>+IFERROR(VLOOKUP($B3,[1]Feuil4!$1:$1048576,6,FALSE),0)</f>
        <v>0</v>
      </c>
      <c r="M3" s="68">
        <f>+IFERROR(VLOOKUP($B3,[1]Feuil4!$1:$1048576,5,FALSE),0)</f>
        <v>0</v>
      </c>
      <c r="N3" s="68">
        <f>+IFERROR(VLOOKUP($B3,[1]Feuil4!$1:$1048576,11,FALSE),0)</f>
        <v>0</v>
      </c>
      <c r="O3" s="68">
        <f>IFERROR(VLOOKUP(A3,'[2]TOTAL M11M12 par région'!$1:$1048576,14,FALSE),0)</f>
        <v>0</v>
      </c>
      <c r="P3" s="68">
        <f>IFERROR(VLOOKUP(A3,'[3]Recours excep-C2 2016'!$1:$1048576,36,FALSE),0)</f>
        <v>0</v>
      </c>
      <c r="Q3" s="70">
        <f t="shared" si="0"/>
        <v>0</v>
      </c>
    </row>
    <row r="4" spans="1:17" x14ac:dyDescent="0.25">
      <c r="A4" s="25" t="s">
        <v>940</v>
      </c>
      <c r="B4" s="6" t="s">
        <v>1018</v>
      </c>
      <c r="C4" s="6" t="s">
        <v>78</v>
      </c>
      <c r="D4" s="6" t="s">
        <v>1017</v>
      </c>
      <c r="E4" s="68">
        <f>+IFERROR(VLOOKUP($B4,[1]Feuil4!$1:$1048576,10,FALSE),0)</f>
        <v>0</v>
      </c>
      <c r="F4" s="68">
        <f>+IFERROR(VLOOKUP($B4,[1]Feuil4!$1:$1048576,9,FALSE),0)</f>
        <v>0</v>
      </c>
      <c r="G4" s="68">
        <f>+IFERROR(VLOOKUP($B4,[1]Feuil4!$1:$1048576,4,FALSE),0)</f>
        <v>0</v>
      </c>
      <c r="H4" s="68">
        <f>+IFERROR(VLOOKUP($B4,[1]Feuil4!$1:$1048576,3,FALSE),0)</f>
        <v>0</v>
      </c>
      <c r="I4" s="68">
        <f>+IFERROR(VLOOKUP($B4,[1]Feuil4!$1:$1048576,2,FALSE),0)</f>
        <v>0</v>
      </c>
      <c r="J4" s="68">
        <f>+IFERROR(VLOOKUP($B4,[1]Feuil4!$1:$1048576,7,FALSE),0)</f>
        <v>0</v>
      </c>
      <c r="K4" s="68">
        <f>+IFERROR(VLOOKUP($B4,[1]Feuil4!$1:$1048576,8,FALSE),0)</f>
        <v>0</v>
      </c>
      <c r="L4" s="68">
        <f>+IFERROR(VLOOKUP($B4,[1]Feuil4!$1:$1048576,6,FALSE),0)</f>
        <v>0</v>
      </c>
      <c r="M4" s="68">
        <f>+IFERROR(VLOOKUP($B4,[1]Feuil4!$1:$1048576,5,FALSE),0)</f>
        <v>0</v>
      </c>
      <c r="N4" s="68">
        <f>+IFERROR(VLOOKUP($B4,[1]Feuil4!$1:$1048576,11,FALSE),0)</f>
        <v>0</v>
      </c>
      <c r="O4" s="68">
        <f>IFERROR(VLOOKUP(A4,'[2]TOTAL M11M12 par région'!$1:$1048576,14,FALSE),0)</f>
        <v>11277.970298974302</v>
      </c>
      <c r="P4" s="68">
        <f>IFERROR(VLOOKUP(A4,'[3]Recours excep-C2 2016'!$1:$1048576,36,FALSE),0)</f>
        <v>0</v>
      </c>
      <c r="Q4" s="70">
        <f t="shared" si="0"/>
        <v>11277.970298974302</v>
      </c>
    </row>
    <row r="5" spans="1:17" x14ac:dyDescent="0.25">
      <c r="A5" s="6" t="s">
        <v>685</v>
      </c>
      <c r="B5" s="6" t="s">
        <v>686</v>
      </c>
      <c r="C5" s="6" t="s">
        <v>23</v>
      </c>
      <c r="D5" s="6" t="s">
        <v>1017</v>
      </c>
      <c r="E5" s="68">
        <f>+IFERROR(VLOOKUP($B5,[1]Feuil4!$1:$1048576,10,FALSE),0)</f>
        <v>0</v>
      </c>
      <c r="F5" s="68">
        <f>+IFERROR(VLOOKUP($B5,[1]Feuil4!$1:$1048576,9,FALSE),0)</f>
        <v>0</v>
      </c>
      <c r="G5" s="68">
        <f>+IFERROR(VLOOKUP($B5,[1]Feuil4!$1:$1048576,4,FALSE),0)</f>
        <v>0</v>
      </c>
      <c r="H5" s="68">
        <f>+IFERROR(VLOOKUP($B5,[1]Feuil4!$1:$1048576,3,FALSE),0)</f>
        <v>0</v>
      </c>
      <c r="I5" s="68">
        <f>+IFERROR(VLOOKUP($B5,[1]Feuil4!$1:$1048576,2,FALSE),0)</f>
        <v>0</v>
      </c>
      <c r="J5" s="68">
        <f>+IFERROR(VLOOKUP($B5,[1]Feuil4!$1:$1048576,7,FALSE),0)</f>
        <v>0</v>
      </c>
      <c r="K5" s="68">
        <f>+IFERROR(VLOOKUP($B5,[1]Feuil4!$1:$1048576,8,FALSE),0)</f>
        <v>0</v>
      </c>
      <c r="L5" s="68">
        <f>+IFERROR(VLOOKUP($B5,[1]Feuil4!$1:$1048576,6,FALSE),0)</f>
        <v>0</v>
      </c>
      <c r="M5" s="68">
        <f>+IFERROR(VLOOKUP($B5,[1]Feuil4!$1:$1048576,5,FALSE),0)</f>
        <v>0</v>
      </c>
      <c r="N5" s="68">
        <f>+IFERROR(VLOOKUP($B5,[1]Feuil4!$1:$1048576,11,FALSE),0)</f>
        <v>0</v>
      </c>
      <c r="O5" s="68">
        <f>IFERROR(VLOOKUP(A5,'[2]TOTAL M11M12 par région'!$1:$1048576,14,FALSE),0)</f>
        <v>38268.209800415119</v>
      </c>
      <c r="P5" s="68">
        <f>IFERROR(VLOOKUP(A5,'[3]Recours excep-C2 2016'!$1:$1048576,36,FALSE),0)</f>
        <v>0</v>
      </c>
      <c r="Q5" s="70">
        <f t="shared" si="0"/>
        <v>38268.209800415119</v>
      </c>
    </row>
    <row r="6" spans="1:17" x14ac:dyDescent="0.25">
      <c r="A6" s="6" t="s">
        <v>681</v>
      </c>
      <c r="B6" s="6" t="s">
        <v>682</v>
      </c>
      <c r="C6" s="6" t="s">
        <v>23</v>
      </c>
      <c r="D6" s="6" t="s">
        <v>1017</v>
      </c>
      <c r="E6" s="68">
        <f>+IFERROR(VLOOKUP($B6,[1]Feuil4!$1:$1048576,10,FALSE),0)</f>
        <v>0</v>
      </c>
      <c r="F6" s="68">
        <f>+IFERROR(VLOOKUP($B6,[1]Feuil4!$1:$1048576,9,FALSE),0)</f>
        <v>0</v>
      </c>
      <c r="G6" s="68">
        <f>+IFERROR(VLOOKUP($B6,[1]Feuil4!$1:$1048576,4,FALSE),0)</f>
        <v>0</v>
      </c>
      <c r="H6" s="68">
        <f>+IFERROR(VLOOKUP($B6,[1]Feuil4!$1:$1048576,3,FALSE),0)</f>
        <v>0</v>
      </c>
      <c r="I6" s="68">
        <f>+IFERROR(VLOOKUP($B6,[1]Feuil4!$1:$1048576,2,FALSE),0)</f>
        <v>0</v>
      </c>
      <c r="J6" s="68">
        <f>+IFERROR(VLOOKUP($B6,[1]Feuil4!$1:$1048576,7,FALSE),0)</f>
        <v>0</v>
      </c>
      <c r="K6" s="68">
        <f>+IFERROR(VLOOKUP($B6,[1]Feuil4!$1:$1048576,8,FALSE),0)</f>
        <v>0</v>
      </c>
      <c r="L6" s="68">
        <f>+IFERROR(VLOOKUP($B6,[1]Feuil4!$1:$1048576,6,FALSE),0)</f>
        <v>0</v>
      </c>
      <c r="M6" s="68">
        <f>+IFERROR(VLOOKUP($B6,[1]Feuil4!$1:$1048576,5,FALSE),0)</f>
        <v>0</v>
      </c>
      <c r="N6" s="68">
        <f>+IFERROR(VLOOKUP($B6,[1]Feuil4!$1:$1048576,11,FALSE),0)</f>
        <v>0</v>
      </c>
      <c r="O6" s="68">
        <f>IFERROR(VLOOKUP(A6,'[2]TOTAL M11M12 par région'!$1:$1048576,14,FALSE),0)</f>
        <v>13410.060000898156</v>
      </c>
      <c r="P6" s="68">
        <f>IFERROR(VLOOKUP(A6,'[3]Recours excep-C2 2016'!$1:$1048576,36,FALSE),0)</f>
        <v>0</v>
      </c>
      <c r="Q6" s="70">
        <f t="shared" si="0"/>
        <v>13410.060000898156</v>
      </c>
    </row>
    <row r="7" spans="1:17" x14ac:dyDescent="0.25">
      <c r="A7" s="6" t="s">
        <v>683</v>
      </c>
      <c r="B7" s="6" t="s">
        <v>684</v>
      </c>
      <c r="C7" s="6" t="s">
        <v>23</v>
      </c>
      <c r="D7" s="6" t="s">
        <v>1017</v>
      </c>
      <c r="E7" s="68">
        <f>+IFERROR(VLOOKUP($B7,[1]Feuil4!$1:$1048576,10,FALSE),0)</f>
        <v>0</v>
      </c>
      <c r="F7" s="68">
        <f>+IFERROR(VLOOKUP($B7,[1]Feuil4!$1:$1048576,9,FALSE),0)</f>
        <v>0</v>
      </c>
      <c r="G7" s="68">
        <f>+IFERROR(VLOOKUP($B7,[1]Feuil4!$1:$1048576,4,FALSE),0)</f>
        <v>0</v>
      </c>
      <c r="H7" s="68">
        <f>+IFERROR(VLOOKUP($B7,[1]Feuil4!$1:$1048576,3,FALSE),0)</f>
        <v>0</v>
      </c>
      <c r="I7" s="68">
        <f>+IFERROR(VLOOKUP($B7,[1]Feuil4!$1:$1048576,2,FALSE),0)</f>
        <v>0</v>
      </c>
      <c r="J7" s="68">
        <f>+IFERROR(VLOOKUP($B7,[1]Feuil4!$1:$1048576,7,FALSE),0)</f>
        <v>0</v>
      </c>
      <c r="K7" s="68">
        <f>+IFERROR(VLOOKUP($B7,[1]Feuil4!$1:$1048576,8,FALSE),0)</f>
        <v>0</v>
      </c>
      <c r="L7" s="68">
        <f>+IFERROR(VLOOKUP($B7,[1]Feuil4!$1:$1048576,6,FALSE),0)</f>
        <v>0</v>
      </c>
      <c r="M7" s="68">
        <f>+IFERROR(VLOOKUP($B7,[1]Feuil4!$1:$1048576,5,FALSE),0)</f>
        <v>0</v>
      </c>
      <c r="N7" s="68">
        <f>+IFERROR(VLOOKUP($B7,[1]Feuil4!$1:$1048576,11,FALSE),0)</f>
        <v>0</v>
      </c>
      <c r="O7" s="68">
        <f>IFERROR(VLOOKUP(A7,'[2]TOTAL M11M12 par région'!$1:$1048576,14,FALSE),0)</f>
        <v>19866.71661992294</v>
      </c>
      <c r="P7" s="68">
        <f>IFERROR(VLOOKUP(A7,'[3]Recours excep-C2 2016'!$1:$1048576,36,FALSE),0)</f>
        <v>0</v>
      </c>
      <c r="Q7" s="70">
        <f t="shared" si="0"/>
        <v>19866.71661992294</v>
      </c>
    </row>
    <row r="8" spans="1:17" x14ac:dyDescent="0.25">
      <c r="A8" s="6" t="s">
        <v>758</v>
      </c>
      <c r="B8" s="6" t="s">
        <v>759</v>
      </c>
      <c r="C8" s="6" t="s">
        <v>78</v>
      </c>
      <c r="D8" s="6" t="s">
        <v>1017</v>
      </c>
      <c r="E8" s="68">
        <f>+IFERROR(VLOOKUP($B8,[1]Feuil4!$1:$1048576,10,FALSE),0)</f>
        <v>0</v>
      </c>
      <c r="F8" s="68">
        <f>+IFERROR(VLOOKUP($B8,[1]Feuil4!$1:$1048576,9,FALSE),0)</f>
        <v>0</v>
      </c>
      <c r="G8" s="68">
        <f>+IFERROR(VLOOKUP($B8,[1]Feuil4!$1:$1048576,4,FALSE),0)</f>
        <v>0</v>
      </c>
      <c r="H8" s="68">
        <f>+IFERROR(VLOOKUP($B8,[1]Feuil4!$1:$1048576,3,FALSE),0)</f>
        <v>0</v>
      </c>
      <c r="I8" s="68">
        <f>+IFERROR(VLOOKUP($B8,[1]Feuil4!$1:$1048576,2,FALSE),0)</f>
        <v>0</v>
      </c>
      <c r="J8" s="68">
        <f>+IFERROR(VLOOKUP($B8,[1]Feuil4!$1:$1048576,7,FALSE),0)</f>
        <v>0</v>
      </c>
      <c r="K8" s="68">
        <f>+IFERROR(VLOOKUP($B8,[1]Feuil4!$1:$1048576,8,FALSE),0)</f>
        <v>0</v>
      </c>
      <c r="L8" s="68">
        <f>+IFERROR(VLOOKUP($B8,[1]Feuil4!$1:$1048576,6,FALSE),0)</f>
        <v>0</v>
      </c>
      <c r="M8" s="68">
        <f>+IFERROR(VLOOKUP($B8,[1]Feuil4!$1:$1048576,5,FALSE),0)</f>
        <v>0</v>
      </c>
      <c r="N8" s="68">
        <f>+IFERROR(VLOOKUP($B8,[1]Feuil4!$1:$1048576,11,FALSE),0)</f>
        <v>0</v>
      </c>
      <c r="O8" s="68">
        <f>IFERROR(VLOOKUP(A8,'[2]TOTAL M11M12 par région'!$1:$1048576,14,FALSE),0)</f>
        <v>0</v>
      </c>
      <c r="P8" s="68">
        <f>IFERROR(VLOOKUP(A8,'[3]Recours excep-C2 2016'!$1:$1048576,36,FALSE),0)</f>
        <v>1192.0372982170288</v>
      </c>
      <c r="Q8" s="70">
        <f t="shared" si="0"/>
        <v>1192.0372982170288</v>
      </c>
    </row>
    <row r="9" spans="1:17" x14ac:dyDescent="0.25">
      <c r="A9" s="25" t="s">
        <v>800</v>
      </c>
      <c r="B9" s="6" t="s">
        <v>1019</v>
      </c>
      <c r="C9" s="6" t="s">
        <v>78</v>
      </c>
      <c r="D9" s="6" t="s">
        <v>1017</v>
      </c>
      <c r="E9" s="68">
        <f>+IFERROR(VLOOKUP($B9,[1]Feuil4!$1:$1048576,10,FALSE),0)</f>
        <v>0</v>
      </c>
      <c r="F9" s="68">
        <f>+IFERROR(VLOOKUP($B9,[1]Feuil4!$1:$1048576,9,FALSE),0)</f>
        <v>0</v>
      </c>
      <c r="G9" s="68">
        <f>+IFERROR(VLOOKUP($B9,[1]Feuil4!$1:$1048576,4,FALSE),0)</f>
        <v>0</v>
      </c>
      <c r="H9" s="68">
        <f>+IFERROR(VLOOKUP($B9,[1]Feuil4!$1:$1048576,3,FALSE),0)</f>
        <v>0</v>
      </c>
      <c r="I9" s="68">
        <f>+IFERROR(VLOOKUP($B9,[1]Feuil4!$1:$1048576,2,FALSE),0)</f>
        <v>0</v>
      </c>
      <c r="J9" s="68">
        <f>+IFERROR(VLOOKUP($B9,[1]Feuil4!$1:$1048576,7,FALSE),0)</f>
        <v>0</v>
      </c>
      <c r="K9" s="68">
        <f>+IFERROR(VLOOKUP($B9,[1]Feuil4!$1:$1048576,8,FALSE),0)</f>
        <v>0</v>
      </c>
      <c r="L9" s="68">
        <f>+IFERROR(VLOOKUP($B9,[1]Feuil4!$1:$1048576,6,FALSE),0)</f>
        <v>0</v>
      </c>
      <c r="M9" s="68">
        <f>+IFERROR(VLOOKUP($B9,[1]Feuil4!$1:$1048576,5,FALSE),0)</f>
        <v>0</v>
      </c>
      <c r="N9" s="68">
        <f>+IFERROR(VLOOKUP($B9,[1]Feuil4!$1:$1048576,11,FALSE),0)</f>
        <v>0</v>
      </c>
      <c r="O9" s="68">
        <f>IFERROR(VLOOKUP(A9,'[2]TOTAL M11M12 par région'!$1:$1048576,14,FALSE),0)</f>
        <v>42316.492660556745</v>
      </c>
      <c r="P9" s="68">
        <f>IFERROR(VLOOKUP(A9,'[3]Recours excep-C2 2016'!$1:$1048576,36,FALSE),0)</f>
        <v>0</v>
      </c>
      <c r="Q9" s="70">
        <f t="shared" si="0"/>
        <v>42316.492660556745</v>
      </c>
    </row>
    <row r="10" spans="1:17" x14ac:dyDescent="0.25">
      <c r="A10" s="25" t="s">
        <v>801</v>
      </c>
      <c r="B10" s="6" t="s">
        <v>1020</v>
      </c>
      <c r="C10" s="6" t="s">
        <v>78</v>
      </c>
      <c r="D10" s="6" t="s">
        <v>1017</v>
      </c>
      <c r="E10" s="68">
        <f>+IFERROR(VLOOKUP($B10,[1]Feuil4!$1:$1048576,10,FALSE),0)</f>
        <v>0</v>
      </c>
      <c r="F10" s="68">
        <f>+IFERROR(VLOOKUP($B10,[1]Feuil4!$1:$1048576,9,FALSE),0)</f>
        <v>0</v>
      </c>
      <c r="G10" s="68">
        <f>+IFERROR(VLOOKUP($B10,[1]Feuil4!$1:$1048576,4,FALSE),0)</f>
        <v>0</v>
      </c>
      <c r="H10" s="68">
        <f>+IFERROR(VLOOKUP($B10,[1]Feuil4!$1:$1048576,3,FALSE),0)</f>
        <v>0</v>
      </c>
      <c r="I10" s="68">
        <f>+IFERROR(VLOOKUP($B10,[1]Feuil4!$1:$1048576,2,FALSE),0)</f>
        <v>0</v>
      </c>
      <c r="J10" s="68">
        <f>+IFERROR(VLOOKUP($B10,[1]Feuil4!$1:$1048576,7,FALSE),0)</f>
        <v>0</v>
      </c>
      <c r="K10" s="68">
        <f>+IFERROR(VLOOKUP($B10,[1]Feuil4!$1:$1048576,8,FALSE),0)</f>
        <v>0</v>
      </c>
      <c r="L10" s="68">
        <f>+IFERROR(VLOOKUP($B10,[1]Feuil4!$1:$1048576,6,FALSE),0)</f>
        <v>0</v>
      </c>
      <c r="M10" s="68">
        <f>+IFERROR(VLOOKUP($B10,[1]Feuil4!$1:$1048576,5,FALSE),0)</f>
        <v>0</v>
      </c>
      <c r="N10" s="68">
        <f>+IFERROR(VLOOKUP($B10,[1]Feuil4!$1:$1048576,11,FALSE),0)</f>
        <v>0</v>
      </c>
      <c r="O10" s="68">
        <f>IFERROR(VLOOKUP(A10,'[2]TOTAL M11M12 par région'!$1:$1048576,14,FALSE),0)</f>
        <v>1415.1114452301308</v>
      </c>
      <c r="P10" s="68">
        <f>IFERROR(VLOOKUP(A10,'[3]Recours excep-C2 2016'!$1:$1048576,36,FALSE),0)</f>
        <v>0</v>
      </c>
      <c r="Q10" s="70">
        <f t="shared" si="0"/>
        <v>1415.1114452301308</v>
      </c>
    </row>
    <row r="11" spans="1:17" x14ac:dyDescent="0.25">
      <c r="A11" s="6" t="s">
        <v>718</v>
      </c>
      <c r="B11" s="6" t="s">
        <v>719</v>
      </c>
      <c r="C11" s="6" t="s">
        <v>23</v>
      </c>
      <c r="D11" s="6" t="s">
        <v>1017</v>
      </c>
      <c r="E11" s="68">
        <f>+IFERROR(VLOOKUP($B11,[1]Feuil4!$1:$1048576,10,FALSE),0)</f>
        <v>0</v>
      </c>
      <c r="F11" s="68">
        <f>+IFERROR(VLOOKUP($B11,[1]Feuil4!$1:$1048576,9,FALSE),0)</f>
        <v>0</v>
      </c>
      <c r="G11" s="68">
        <f>+IFERROR(VLOOKUP($B11,[1]Feuil4!$1:$1048576,4,FALSE),0)</f>
        <v>0</v>
      </c>
      <c r="H11" s="68">
        <f>+IFERROR(VLOOKUP($B11,[1]Feuil4!$1:$1048576,3,FALSE),0)</f>
        <v>0</v>
      </c>
      <c r="I11" s="68">
        <f>+IFERROR(VLOOKUP($B11,[1]Feuil4!$1:$1048576,2,FALSE),0)</f>
        <v>0</v>
      </c>
      <c r="J11" s="68">
        <f>+IFERROR(VLOOKUP($B11,[1]Feuil4!$1:$1048576,7,FALSE),0)</f>
        <v>0</v>
      </c>
      <c r="K11" s="68">
        <f>+IFERROR(VLOOKUP($B11,[1]Feuil4!$1:$1048576,8,FALSE),0)</f>
        <v>0</v>
      </c>
      <c r="L11" s="68">
        <f>+IFERROR(VLOOKUP($B11,[1]Feuil4!$1:$1048576,6,FALSE),0)</f>
        <v>0</v>
      </c>
      <c r="M11" s="68">
        <f>+IFERROR(VLOOKUP($B11,[1]Feuil4!$1:$1048576,5,FALSE),0)</f>
        <v>0</v>
      </c>
      <c r="N11" s="68">
        <f>+IFERROR(VLOOKUP($B11,[1]Feuil4!$1:$1048576,11,FALSE),0)</f>
        <v>0</v>
      </c>
      <c r="O11" s="68">
        <f>IFERROR(VLOOKUP(A11,'[2]TOTAL M11M12 par région'!$1:$1048576,14,FALSE),0)</f>
        <v>2567.0932917114951</v>
      </c>
      <c r="P11" s="68">
        <f>IFERROR(VLOOKUP(A11,'[3]Recours excep-C2 2016'!$1:$1048576,36,FALSE),0)</f>
        <v>0</v>
      </c>
      <c r="Q11" s="70">
        <f t="shared" si="0"/>
        <v>2567.0932917114951</v>
      </c>
    </row>
    <row r="12" spans="1:17" x14ac:dyDescent="0.25">
      <c r="A12" s="6" t="s">
        <v>697</v>
      </c>
      <c r="B12" s="6" t="s">
        <v>698</v>
      </c>
      <c r="C12" s="6" t="s">
        <v>23</v>
      </c>
      <c r="D12" s="6" t="s">
        <v>1017</v>
      </c>
      <c r="E12" s="68">
        <f>+IFERROR(VLOOKUP($B12,[1]Feuil4!$1:$1048576,10,FALSE),0)</f>
        <v>0</v>
      </c>
      <c r="F12" s="68">
        <f>+IFERROR(VLOOKUP($B12,[1]Feuil4!$1:$1048576,9,FALSE),0)</f>
        <v>0</v>
      </c>
      <c r="G12" s="68">
        <f>+IFERROR(VLOOKUP($B12,[1]Feuil4!$1:$1048576,4,FALSE),0)</f>
        <v>0</v>
      </c>
      <c r="H12" s="68">
        <f>+IFERROR(VLOOKUP($B12,[1]Feuil4!$1:$1048576,3,FALSE),0)</f>
        <v>0</v>
      </c>
      <c r="I12" s="68">
        <f>+IFERROR(VLOOKUP($B12,[1]Feuil4!$1:$1048576,2,FALSE),0)</f>
        <v>0</v>
      </c>
      <c r="J12" s="68">
        <f>+IFERROR(VLOOKUP($B12,[1]Feuil4!$1:$1048576,7,FALSE),0)</f>
        <v>0</v>
      </c>
      <c r="K12" s="68">
        <f>+IFERROR(VLOOKUP($B12,[1]Feuil4!$1:$1048576,8,FALSE),0)</f>
        <v>0</v>
      </c>
      <c r="L12" s="68">
        <f>+IFERROR(VLOOKUP($B12,[1]Feuil4!$1:$1048576,6,FALSE),0)</f>
        <v>0</v>
      </c>
      <c r="M12" s="68">
        <f>+IFERROR(VLOOKUP($B12,[1]Feuil4!$1:$1048576,5,FALSE),0)</f>
        <v>0</v>
      </c>
      <c r="N12" s="68">
        <f>+IFERROR(VLOOKUP($B12,[1]Feuil4!$1:$1048576,11,FALSE),0)</f>
        <v>0</v>
      </c>
      <c r="O12" s="68">
        <f>IFERROR(VLOOKUP(A12,'[2]TOTAL M11M12 par région'!$1:$1048576,14,FALSE),0)</f>
        <v>5878.4706517108898</v>
      </c>
      <c r="P12" s="68">
        <f>IFERROR(VLOOKUP(A12,'[3]Recours excep-C2 2016'!$1:$1048576,36,FALSE),0)</f>
        <v>0</v>
      </c>
      <c r="Q12" s="70">
        <f t="shared" si="0"/>
        <v>5878.4706517108898</v>
      </c>
    </row>
    <row r="13" spans="1:17" x14ac:dyDescent="0.25">
      <c r="A13" s="6" t="s">
        <v>699</v>
      </c>
      <c r="B13" s="6" t="s">
        <v>700</v>
      </c>
      <c r="C13" s="6" t="s">
        <v>23</v>
      </c>
      <c r="D13" s="6" t="s">
        <v>1017</v>
      </c>
      <c r="E13" s="68">
        <f>+IFERROR(VLOOKUP($B13,[1]Feuil4!$1:$1048576,10,FALSE),0)</f>
        <v>0</v>
      </c>
      <c r="F13" s="68">
        <f>+IFERROR(VLOOKUP($B13,[1]Feuil4!$1:$1048576,9,FALSE),0)</f>
        <v>0</v>
      </c>
      <c r="G13" s="68">
        <f>+IFERROR(VLOOKUP($B13,[1]Feuil4!$1:$1048576,4,FALSE),0)</f>
        <v>0</v>
      </c>
      <c r="H13" s="68">
        <f>+IFERROR(VLOOKUP($B13,[1]Feuil4!$1:$1048576,3,FALSE),0)</f>
        <v>0</v>
      </c>
      <c r="I13" s="68">
        <f>+IFERROR(VLOOKUP($B13,[1]Feuil4!$1:$1048576,2,FALSE),0)</f>
        <v>0</v>
      </c>
      <c r="J13" s="68">
        <f>+IFERROR(VLOOKUP($B13,[1]Feuil4!$1:$1048576,7,FALSE),0)</f>
        <v>0</v>
      </c>
      <c r="K13" s="68">
        <f>+IFERROR(VLOOKUP($B13,[1]Feuil4!$1:$1048576,8,FALSE),0)</f>
        <v>0</v>
      </c>
      <c r="L13" s="68">
        <f>+IFERROR(VLOOKUP($B13,[1]Feuil4!$1:$1048576,6,FALSE),0)</f>
        <v>0</v>
      </c>
      <c r="M13" s="68">
        <f>+IFERROR(VLOOKUP($B13,[1]Feuil4!$1:$1048576,5,FALSE),0)</f>
        <v>0</v>
      </c>
      <c r="N13" s="68">
        <f>+IFERROR(VLOOKUP($B13,[1]Feuil4!$1:$1048576,11,FALSE),0)</f>
        <v>0</v>
      </c>
      <c r="O13" s="68">
        <f>IFERROR(VLOOKUP(A13,'[2]TOTAL M11M12 par région'!$1:$1048576,14,FALSE),0)</f>
        <v>1431.5973418456442</v>
      </c>
      <c r="P13" s="68">
        <f>IFERROR(VLOOKUP(A13,'[3]Recours excep-C2 2016'!$1:$1048576,36,FALSE),0)</f>
        <v>0</v>
      </c>
      <c r="Q13" s="70">
        <f t="shared" si="0"/>
        <v>1431.5973418456442</v>
      </c>
    </row>
    <row r="14" spans="1:17" x14ac:dyDescent="0.25">
      <c r="A14" s="25" t="s">
        <v>802</v>
      </c>
      <c r="B14" s="6" t="s">
        <v>972</v>
      </c>
      <c r="C14" s="6" t="s">
        <v>23</v>
      </c>
      <c r="D14" s="6" t="s">
        <v>1017</v>
      </c>
      <c r="E14" s="68">
        <f>+IFERROR(VLOOKUP($B14,[1]Feuil4!$1:$1048576,10,FALSE),0)</f>
        <v>0</v>
      </c>
      <c r="F14" s="68">
        <f>+IFERROR(VLOOKUP($B14,[1]Feuil4!$1:$1048576,9,FALSE),0)</f>
        <v>0</v>
      </c>
      <c r="G14" s="68">
        <f>+IFERROR(VLOOKUP($B14,[1]Feuil4!$1:$1048576,4,FALSE),0)</f>
        <v>0</v>
      </c>
      <c r="H14" s="68">
        <f>+IFERROR(VLOOKUP($B14,[1]Feuil4!$1:$1048576,3,FALSE),0)</f>
        <v>0</v>
      </c>
      <c r="I14" s="68">
        <f>+IFERROR(VLOOKUP($B14,[1]Feuil4!$1:$1048576,2,FALSE),0)</f>
        <v>0</v>
      </c>
      <c r="J14" s="68">
        <f>+IFERROR(VLOOKUP($B14,[1]Feuil4!$1:$1048576,7,FALSE),0)</f>
        <v>0</v>
      </c>
      <c r="K14" s="68">
        <f>+IFERROR(VLOOKUP($B14,[1]Feuil4!$1:$1048576,8,FALSE),0)</f>
        <v>0</v>
      </c>
      <c r="L14" s="68">
        <f>+IFERROR(VLOOKUP($B14,[1]Feuil4!$1:$1048576,6,FALSE),0)</f>
        <v>0</v>
      </c>
      <c r="M14" s="68">
        <f>+IFERROR(VLOOKUP($B14,[1]Feuil4!$1:$1048576,5,FALSE),0)</f>
        <v>0</v>
      </c>
      <c r="N14" s="68">
        <f>+IFERROR(VLOOKUP($B14,[1]Feuil4!$1:$1048576,11,FALSE),0)</f>
        <v>0</v>
      </c>
      <c r="O14" s="68">
        <f>IFERROR(VLOOKUP(A14,'[2]TOTAL M11M12 par région'!$1:$1048576,14,FALSE),0)</f>
        <v>34576.382762702066</v>
      </c>
      <c r="P14" s="68">
        <f>IFERROR(VLOOKUP(A14,'[3]Recours excep-C2 2016'!$1:$1048576,36,FALSE),0)</f>
        <v>0</v>
      </c>
      <c r="Q14" s="70">
        <f t="shared" si="0"/>
        <v>34576.382762702066</v>
      </c>
    </row>
    <row r="15" spans="1:17" x14ac:dyDescent="0.25">
      <c r="A15" s="25" t="s">
        <v>803</v>
      </c>
      <c r="B15" s="6" t="s">
        <v>973</v>
      </c>
      <c r="C15" s="26" t="s">
        <v>78</v>
      </c>
      <c r="D15" s="6" t="s">
        <v>1017</v>
      </c>
      <c r="E15" s="68">
        <f>+IFERROR(VLOOKUP($B15,[1]Feuil4!$1:$1048576,10,FALSE),0)</f>
        <v>0</v>
      </c>
      <c r="F15" s="68">
        <f>+IFERROR(VLOOKUP($B15,[1]Feuil4!$1:$1048576,9,FALSE),0)</f>
        <v>0</v>
      </c>
      <c r="G15" s="68">
        <f>+IFERROR(VLOOKUP($B15,[1]Feuil4!$1:$1048576,4,FALSE),0)</f>
        <v>0</v>
      </c>
      <c r="H15" s="68">
        <f>+IFERROR(VLOOKUP($B15,[1]Feuil4!$1:$1048576,3,FALSE),0)</f>
        <v>0</v>
      </c>
      <c r="I15" s="68">
        <f>+IFERROR(VLOOKUP($B15,[1]Feuil4!$1:$1048576,2,FALSE),0)</f>
        <v>0</v>
      </c>
      <c r="J15" s="68">
        <f>+IFERROR(VLOOKUP($B15,[1]Feuil4!$1:$1048576,7,FALSE),0)</f>
        <v>0</v>
      </c>
      <c r="K15" s="68">
        <f>+IFERROR(VLOOKUP($B15,[1]Feuil4!$1:$1048576,8,FALSE),0)</f>
        <v>0</v>
      </c>
      <c r="L15" s="68">
        <f>+IFERROR(VLOOKUP($B15,[1]Feuil4!$1:$1048576,6,FALSE),0)</f>
        <v>0</v>
      </c>
      <c r="M15" s="68">
        <f>+IFERROR(VLOOKUP($B15,[1]Feuil4!$1:$1048576,5,FALSE),0)</f>
        <v>0</v>
      </c>
      <c r="N15" s="68">
        <f>+IFERROR(VLOOKUP($B15,[1]Feuil4!$1:$1048576,11,FALSE),0)</f>
        <v>0</v>
      </c>
      <c r="O15" s="68">
        <f>IFERROR(VLOOKUP(A15,'[2]TOTAL M11M12 par région'!$1:$1048576,14,FALSE),0)</f>
        <v>5104.5278492611833</v>
      </c>
      <c r="P15" s="68">
        <f>IFERROR(VLOOKUP(A15,'[3]Recours excep-C2 2016'!$1:$1048576,36,FALSE),0)</f>
        <v>0</v>
      </c>
      <c r="Q15" s="70">
        <f t="shared" si="0"/>
        <v>5104.5278492611833</v>
      </c>
    </row>
    <row r="16" spans="1:17" x14ac:dyDescent="0.25">
      <c r="A16" s="6" t="s">
        <v>716</v>
      </c>
      <c r="B16" s="6" t="s">
        <v>717</v>
      </c>
      <c r="C16" s="6" t="s">
        <v>23</v>
      </c>
      <c r="D16" s="6" t="s">
        <v>1017</v>
      </c>
      <c r="E16" s="68">
        <f>+IFERROR(VLOOKUP($B16,[1]Feuil4!$1:$1048576,10,FALSE),0)</f>
        <v>0</v>
      </c>
      <c r="F16" s="68">
        <f>+IFERROR(VLOOKUP($B16,[1]Feuil4!$1:$1048576,9,FALSE),0)</f>
        <v>0</v>
      </c>
      <c r="G16" s="68">
        <f>+IFERROR(VLOOKUP($B16,[1]Feuil4!$1:$1048576,4,FALSE),0)</f>
        <v>0</v>
      </c>
      <c r="H16" s="68">
        <f>+IFERROR(VLOOKUP($B16,[1]Feuil4!$1:$1048576,3,FALSE),0)</f>
        <v>0</v>
      </c>
      <c r="I16" s="68">
        <f>+IFERROR(VLOOKUP($B16,[1]Feuil4!$1:$1048576,2,FALSE),0)</f>
        <v>0</v>
      </c>
      <c r="J16" s="68">
        <f>+IFERROR(VLOOKUP($B16,[1]Feuil4!$1:$1048576,7,FALSE),0)</f>
        <v>0</v>
      </c>
      <c r="K16" s="68">
        <f>+IFERROR(VLOOKUP($B16,[1]Feuil4!$1:$1048576,8,FALSE),0)</f>
        <v>0</v>
      </c>
      <c r="L16" s="68">
        <f>+IFERROR(VLOOKUP($B16,[1]Feuil4!$1:$1048576,6,FALSE),0)</f>
        <v>0</v>
      </c>
      <c r="M16" s="68">
        <f>+IFERROR(VLOOKUP($B16,[1]Feuil4!$1:$1048576,5,FALSE),0)</f>
        <v>0</v>
      </c>
      <c r="N16" s="68">
        <f>+IFERROR(VLOOKUP($B16,[1]Feuil4!$1:$1048576,11,FALSE),0)</f>
        <v>0</v>
      </c>
      <c r="O16" s="68">
        <f>IFERROR(VLOOKUP(A16,'[2]TOTAL M11M12 par région'!$1:$1048576,14,FALSE),0)</f>
        <v>62934.416844559193</v>
      </c>
      <c r="P16" s="68">
        <f>IFERROR(VLOOKUP(A16,'[3]Recours excep-C2 2016'!$1:$1048576,36,FALSE),0)</f>
        <v>672.27174575452671</v>
      </c>
      <c r="Q16" s="70">
        <f t="shared" si="0"/>
        <v>63606.688590313723</v>
      </c>
    </row>
    <row r="17" spans="1:17" x14ac:dyDescent="0.25">
      <c r="A17" s="25" t="s">
        <v>708</v>
      </c>
      <c r="B17" s="6" t="s">
        <v>709</v>
      </c>
      <c r="C17" s="6" t="s">
        <v>23</v>
      </c>
      <c r="D17" s="6" t="s">
        <v>1017</v>
      </c>
      <c r="E17" s="68">
        <f>+IFERROR(VLOOKUP($B17,[1]Feuil4!$1:$1048576,10,FALSE),0)</f>
        <v>0</v>
      </c>
      <c r="F17" s="68">
        <f>+IFERROR(VLOOKUP($B17,[1]Feuil4!$1:$1048576,9,FALSE),0)</f>
        <v>0</v>
      </c>
      <c r="G17" s="68">
        <f>+IFERROR(VLOOKUP($B17,[1]Feuil4!$1:$1048576,4,FALSE),0)</f>
        <v>0</v>
      </c>
      <c r="H17" s="68">
        <f>+IFERROR(VLOOKUP($B17,[1]Feuil4!$1:$1048576,3,FALSE),0)</f>
        <v>0</v>
      </c>
      <c r="I17" s="68">
        <f>+IFERROR(VLOOKUP($B17,[1]Feuil4!$1:$1048576,2,FALSE),0)</f>
        <v>0</v>
      </c>
      <c r="J17" s="68">
        <f>+IFERROR(VLOOKUP($B17,[1]Feuil4!$1:$1048576,7,FALSE),0)</f>
        <v>0</v>
      </c>
      <c r="K17" s="68">
        <f>+IFERROR(VLOOKUP($B17,[1]Feuil4!$1:$1048576,8,FALSE),0)</f>
        <v>0</v>
      </c>
      <c r="L17" s="68">
        <f>+IFERROR(VLOOKUP($B17,[1]Feuil4!$1:$1048576,6,FALSE),0)</f>
        <v>0</v>
      </c>
      <c r="M17" s="68">
        <f>+IFERROR(VLOOKUP($B17,[1]Feuil4!$1:$1048576,5,FALSE),0)</f>
        <v>0</v>
      </c>
      <c r="N17" s="68">
        <f>+IFERROR(VLOOKUP($B17,[1]Feuil4!$1:$1048576,11,FALSE),0)</f>
        <v>0</v>
      </c>
      <c r="O17" s="68">
        <f>IFERROR(VLOOKUP(A17,'[2]TOTAL M11M12 par région'!$1:$1048576,14,FALSE),0)</f>
        <v>30206.519237377128</v>
      </c>
      <c r="P17" s="68">
        <f>IFERROR(VLOOKUP(A17,'[3]Recours excep-C2 2016'!$1:$1048576,36,FALSE),0)</f>
        <v>0</v>
      </c>
      <c r="Q17" s="70">
        <f t="shared" si="0"/>
        <v>30206.519237377128</v>
      </c>
    </row>
    <row r="18" spans="1:17" hidden="1" x14ac:dyDescent="0.25">
      <c r="A18" s="25" t="s">
        <v>941</v>
      </c>
      <c r="B18" s="6" t="s">
        <v>942</v>
      </c>
      <c r="C18" s="6" t="s">
        <v>23</v>
      </c>
      <c r="D18" s="6" t="s">
        <v>1017</v>
      </c>
      <c r="E18" s="68">
        <f>+IFERROR(VLOOKUP($B18,[1]Feuil4!$1:$1048576,10,FALSE),0)</f>
        <v>0</v>
      </c>
      <c r="F18" s="68">
        <f>+IFERROR(VLOOKUP($B18,[1]Feuil4!$1:$1048576,9,FALSE),0)</f>
        <v>0</v>
      </c>
      <c r="G18" s="68">
        <f>+IFERROR(VLOOKUP($B18,[1]Feuil4!$1:$1048576,4,FALSE),0)</f>
        <v>0</v>
      </c>
      <c r="H18" s="68">
        <f>+IFERROR(VLOOKUP($B18,[1]Feuil4!$1:$1048576,3,FALSE),0)</f>
        <v>0</v>
      </c>
      <c r="I18" s="68">
        <f>+IFERROR(VLOOKUP($B18,[1]Feuil4!$1:$1048576,2,FALSE),0)</f>
        <v>0</v>
      </c>
      <c r="J18" s="68">
        <f>+IFERROR(VLOOKUP($B18,[1]Feuil4!$1:$1048576,7,FALSE),0)</f>
        <v>0</v>
      </c>
      <c r="K18" s="68">
        <f>+IFERROR(VLOOKUP($B18,[1]Feuil4!$1:$1048576,8,FALSE),0)</f>
        <v>0</v>
      </c>
      <c r="L18" s="68">
        <f>+IFERROR(VLOOKUP($B18,[1]Feuil4!$1:$1048576,6,FALSE),0)</f>
        <v>0</v>
      </c>
      <c r="M18" s="68">
        <f>+IFERROR(VLOOKUP($B18,[1]Feuil4!$1:$1048576,5,FALSE),0)</f>
        <v>0</v>
      </c>
      <c r="N18" s="68">
        <f>+IFERROR(VLOOKUP($B18,[1]Feuil4!$1:$1048576,11,FALSE),0)</f>
        <v>0</v>
      </c>
      <c r="O18" s="68">
        <f>IFERROR(VLOOKUP(A18,'[2]TOTAL M11M12 par région'!$1:$1048576,14,FALSE),0)</f>
        <v>0</v>
      </c>
      <c r="P18" s="68">
        <f>IFERROR(VLOOKUP(A18,'[3]Recours excep-C2 2016'!$1:$1048576,36,FALSE),0)</f>
        <v>0</v>
      </c>
      <c r="Q18" s="70">
        <f t="shared" si="0"/>
        <v>0</v>
      </c>
    </row>
    <row r="19" spans="1:17" x14ac:dyDescent="0.25">
      <c r="A19" s="25" t="s">
        <v>943</v>
      </c>
      <c r="B19" s="6" t="s">
        <v>859</v>
      </c>
      <c r="C19" s="6" t="s">
        <v>78</v>
      </c>
      <c r="D19" s="6" t="s">
        <v>1017</v>
      </c>
      <c r="E19" s="68">
        <f>+IFERROR(VLOOKUP($B19,[1]Feuil4!$1:$1048576,10,FALSE),0)</f>
        <v>0</v>
      </c>
      <c r="F19" s="68">
        <f>+IFERROR(VLOOKUP($B19,[1]Feuil4!$1:$1048576,9,FALSE),0)</f>
        <v>0</v>
      </c>
      <c r="G19" s="68">
        <f>+IFERROR(VLOOKUP($B19,[1]Feuil4!$1:$1048576,4,FALSE),0)</f>
        <v>0</v>
      </c>
      <c r="H19" s="68">
        <f>+IFERROR(VLOOKUP($B19,[1]Feuil4!$1:$1048576,3,FALSE),0)</f>
        <v>0</v>
      </c>
      <c r="I19" s="68">
        <f>+IFERROR(VLOOKUP($B19,[1]Feuil4!$1:$1048576,2,FALSE),0)</f>
        <v>0</v>
      </c>
      <c r="J19" s="68">
        <f>+IFERROR(VLOOKUP($B19,[1]Feuil4!$1:$1048576,7,FALSE),0)</f>
        <v>0</v>
      </c>
      <c r="K19" s="68">
        <f>+IFERROR(VLOOKUP($B19,[1]Feuil4!$1:$1048576,8,FALSE),0)</f>
        <v>0</v>
      </c>
      <c r="L19" s="68">
        <f>+IFERROR(VLOOKUP($B19,[1]Feuil4!$1:$1048576,6,FALSE),0)</f>
        <v>0</v>
      </c>
      <c r="M19" s="68">
        <f>+IFERROR(VLOOKUP($B19,[1]Feuil4!$1:$1048576,5,FALSE),0)</f>
        <v>0</v>
      </c>
      <c r="N19" s="68">
        <f>+IFERROR(VLOOKUP($B19,[1]Feuil4!$1:$1048576,11,FALSE),0)</f>
        <v>0</v>
      </c>
      <c r="O19" s="68">
        <f>IFERROR(VLOOKUP(A19,'[2]TOTAL M11M12 par région'!$1:$1048576,14,FALSE),0)</f>
        <v>544.19375335989298</v>
      </c>
      <c r="P19" s="68">
        <f>IFERROR(VLOOKUP(A19,'[3]Recours excep-C2 2016'!$1:$1048576,36,FALSE),0)</f>
        <v>0</v>
      </c>
      <c r="Q19" s="70">
        <f t="shared" si="0"/>
        <v>544.19375335989298</v>
      </c>
    </row>
    <row r="20" spans="1:17" x14ac:dyDescent="0.25">
      <c r="A20" s="25" t="s">
        <v>944</v>
      </c>
      <c r="B20" s="6" t="s">
        <v>1021</v>
      </c>
      <c r="C20" s="6" t="s">
        <v>78</v>
      </c>
      <c r="D20" s="6" t="s">
        <v>1017</v>
      </c>
      <c r="E20" s="68">
        <f>+IFERROR(VLOOKUP($B20,[1]Feuil4!$1:$1048576,10,FALSE),0)</f>
        <v>0</v>
      </c>
      <c r="F20" s="68">
        <f>+IFERROR(VLOOKUP($B20,[1]Feuil4!$1:$1048576,9,FALSE),0)</f>
        <v>0</v>
      </c>
      <c r="G20" s="68">
        <f>+IFERROR(VLOOKUP($B20,[1]Feuil4!$1:$1048576,4,FALSE),0)</f>
        <v>0</v>
      </c>
      <c r="H20" s="68">
        <f>+IFERROR(VLOOKUP($B20,[1]Feuil4!$1:$1048576,3,FALSE),0)</f>
        <v>0</v>
      </c>
      <c r="I20" s="68">
        <f>+IFERROR(VLOOKUP($B20,[1]Feuil4!$1:$1048576,2,FALSE),0)</f>
        <v>0</v>
      </c>
      <c r="J20" s="68">
        <f>+IFERROR(VLOOKUP($B20,[1]Feuil4!$1:$1048576,7,FALSE),0)</f>
        <v>0</v>
      </c>
      <c r="K20" s="68">
        <f>+IFERROR(VLOOKUP($B20,[1]Feuil4!$1:$1048576,8,FALSE),0)</f>
        <v>0</v>
      </c>
      <c r="L20" s="68">
        <f>+IFERROR(VLOOKUP($B20,[1]Feuil4!$1:$1048576,6,FALSE),0)</f>
        <v>0</v>
      </c>
      <c r="M20" s="68">
        <f>+IFERROR(VLOOKUP($B20,[1]Feuil4!$1:$1048576,5,FALSE),0)</f>
        <v>0</v>
      </c>
      <c r="N20" s="68">
        <f>+IFERROR(VLOOKUP($B20,[1]Feuil4!$1:$1048576,11,FALSE),0)</f>
        <v>0</v>
      </c>
      <c r="O20" s="68">
        <f>IFERROR(VLOOKUP(A20,'[2]TOTAL M11M12 par région'!$1:$1048576,14,FALSE),0)</f>
        <v>1925.3254825843578</v>
      </c>
      <c r="P20" s="68">
        <f>IFERROR(VLOOKUP(A20,'[3]Recours excep-C2 2016'!$1:$1048576,36,FALSE),0)</f>
        <v>0</v>
      </c>
      <c r="Q20" s="70">
        <f t="shared" si="0"/>
        <v>1925.3254825843578</v>
      </c>
    </row>
    <row r="21" spans="1:17" x14ac:dyDescent="0.25">
      <c r="A21" s="25" t="s">
        <v>945</v>
      </c>
      <c r="B21" s="6" t="s">
        <v>981</v>
      </c>
      <c r="C21" s="6" t="s">
        <v>23</v>
      </c>
      <c r="D21" s="6" t="s">
        <v>1017</v>
      </c>
      <c r="E21" s="68">
        <f>+IFERROR(VLOOKUP($B21,[1]Feuil4!$1:$1048576,10,FALSE),0)</f>
        <v>0</v>
      </c>
      <c r="F21" s="68">
        <f>+IFERROR(VLOOKUP($B21,[1]Feuil4!$1:$1048576,9,FALSE),0)</f>
        <v>0</v>
      </c>
      <c r="G21" s="68">
        <f>+IFERROR(VLOOKUP($B21,[1]Feuil4!$1:$1048576,4,FALSE),0)</f>
        <v>0</v>
      </c>
      <c r="H21" s="68">
        <f>+IFERROR(VLOOKUP($B21,[1]Feuil4!$1:$1048576,3,FALSE),0)</f>
        <v>0</v>
      </c>
      <c r="I21" s="68">
        <f>+IFERROR(VLOOKUP($B21,[1]Feuil4!$1:$1048576,2,FALSE),0)</f>
        <v>0</v>
      </c>
      <c r="J21" s="68">
        <f>+IFERROR(VLOOKUP($B21,[1]Feuil4!$1:$1048576,7,FALSE),0)</f>
        <v>0</v>
      </c>
      <c r="K21" s="68">
        <f>+IFERROR(VLOOKUP($B21,[1]Feuil4!$1:$1048576,8,FALSE),0)</f>
        <v>0</v>
      </c>
      <c r="L21" s="68">
        <f>+IFERROR(VLOOKUP($B21,[1]Feuil4!$1:$1048576,6,FALSE),0)</f>
        <v>0</v>
      </c>
      <c r="M21" s="68">
        <f>+IFERROR(VLOOKUP($B21,[1]Feuil4!$1:$1048576,5,FALSE),0)</f>
        <v>0</v>
      </c>
      <c r="N21" s="68">
        <f>+IFERROR(VLOOKUP($B21,[1]Feuil4!$1:$1048576,11,FALSE),0)</f>
        <v>0</v>
      </c>
      <c r="O21" s="68">
        <f>IFERROR(VLOOKUP(A21,'[2]TOTAL M11M12 par région'!$1:$1048576,14,FALSE),0)</f>
        <v>17234.339559904198</v>
      </c>
      <c r="P21" s="68">
        <f>IFERROR(VLOOKUP(A21,'[3]Recours excep-C2 2016'!$1:$1048576,36,FALSE),0)</f>
        <v>0</v>
      </c>
      <c r="Q21" s="70">
        <f t="shared" si="0"/>
        <v>17234.339559904198</v>
      </c>
    </row>
    <row r="22" spans="1:17" x14ac:dyDescent="0.25">
      <c r="A22" s="25" t="s">
        <v>740</v>
      </c>
      <c r="B22" s="6" t="s">
        <v>741</v>
      </c>
      <c r="C22" s="6" t="s">
        <v>20</v>
      </c>
      <c r="D22" s="6" t="s">
        <v>1017</v>
      </c>
      <c r="E22" s="68">
        <f>+IFERROR(VLOOKUP($B22,[1]Feuil4!$1:$1048576,10,FALSE),0)</f>
        <v>0</v>
      </c>
      <c r="F22" s="68">
        <f>+IFERROR(VLOOKUP($B22,[1]Feuil4!$1:$1048576,9,FALSE),0)</f>
        <v>0</v>
      </c>
      <c r="G22" s="68">
        <f>+IFERROR(VLOOKUP($B22,[1]Feuil4!$1:$1048576,4,FALSE),0)</f>
        <v>0</v>
      </c>
      <c r="H22" s="68">
        <f>+IFERROR(VLOOKUP($B22,[1]Feuil4!$1:$1048576,3,FALSE),0)</f>
        <v>0</v>
      </c>
      <c r="I22" s="68">
        <f>+IFERROR(VLOOKUP($B22,[1]Feuil4!$1:$1048576,2,FALSE),0)</f>
        <v>0</v>
      </c>
      <c r="J22" s="68">
        <f>+IFERROR(VLOOKUP($B22,[1]Feuil4!$1:$1048576,7,FALSE),0)</f>
        <v>0</v>
      </c>
      <c r="K22" s="68">
        <f>+IFERROR(VLOOKUP($B22,[1]Feuil4!$1:$1048576,8,FALSE),0)</f>
        <v>0</v>
      </c>
      <c r="L22" s="68">
        <f>+IFERROR(VLOOKUP($B22,[1]Feuil4!$1:$1048576,6,FALSE),0)</f>
        <v>0</v>
      </c>
      <c r="M22" s="68">
        <f>+IFERROR(VLOOKUP($B22,[1]Feuil4!$1:$1048576,5,FALSE),0)</f>
        <v>0</v>
      </c>
      <c r="N22" s="68">
        <f>+IFERROR(VLOOKUP($B22,[1]Feuil4!$1:$1048576,11,FALSE),0)</f>
        <v>0</v>
      </c>
      <c r="O22" s="68">
        <f>IFERROR(VLOOKUP(A22,'[2]TOTAL M11M12 par région'!$1:$1048576,14,FALSE),0)</f>
        <v>20515.501659454108</v>
      </c>
      <c r="P22" s="68">
        <f>IFERROR(VLOOKUP(A22,'[3]Recours excep-C2 2016'!$1:$1048576,36,FALSE),0)</f>
        <v>730.62788520335073</v>
      </c>
      <c r="Q22" s="70">
        <f t="shared" si="0"/>
        <v>21246.129544657459</v>
      </c>
    </row>
    <row r="23" spans="1:17" x14ac:dyDescent="0.25">
      <c r="A23" s="25" t="s">
        <v>1074</v>
      </c>
      <c r="B23" s="6" t="s">
        <v>1109</v>
      </c>
      <c r="C23" s="6" t="s">
        <v>78</v>
      </c>
      <c r="D23" s="6" t="s">
        <v>1017</v>
      </c>
      <c r="E23" s="68">
        <f>+IFERROR(VLOOKUP($B23,[1]Feuil4!$1:$1048576,10,FALSE),0)</f>
        <v>0</v>
      </c>
      <c r="F23" s="68">
        <f>+IFERROR(VLOOKUP($B23,[1]Feuil4!$1:$1048576,9,FALSE),0)</f>
        <v>0</v>
      </c>
      <c r="G23" s="68">
        <f>+IFERROR(VLOOKUP($B23,[1]Feuil4!$1:$1048576,4,FALSE),0)</f>
        <v>0</v>
      </c>
      <c r="H23" s="68">
        <f>+IFERROR(VLOOKUP($B23,[1]Feuil4!$1:$1048576,3,FALSE),0)</f>
        <v>0</v>
      </c>
      <c r="I23" s="68">
        <f>+IFERROR(VLOOKUP($B23,[1]Feuil4!$1:$1048576,2,FALSE),0)</f>
        <v>0</v>
      </c>
      <c r="J23" s="68">
        <f>+IFERROR(VLOOKUP($B23,[1]Feuil4!$1:$1048576,7,FALSE),0)</f>
        <v>0</v>
      </c>
      <c r="K23" s="68">
        <f>+IFERROR(VLOOKUP($B23,[1]Feuil4!$1:$1048576,8,FALSE),0)</f>
        <v>0</v>
      </c>
      <c r="L23" s="68">
        <f>+IFERROR(VLOOKUP($B23,[1]Feuil4!$1:$1048576,6,FALSE),0)</f>
        <v>0</v>
      </c>
      <c r="M23" s="68">
        <f>+IFERROR(VLOOKUP($B23,[1]Feuil4!$1:$1048576,5,FALSE),0)</f>
        <v>0</v>
      </c>
      <c r="N23" s="68">
        <f>+IFERROR(VLOOKUP($B23,[1]Feuil4!$1:$1048576,11,FALSE),0)</f>
        <v>0</v>
      </c>
      <c r="O23" s="68">
        <f>IFERROR(VLOOKUP(A23,'[2]TOTAL M11M12 par région'!$1:$1048576,14,FALSE),0)</f>
        <v>1632.5812600796789</v>
      </c>
      <c r="P23" s="68">
        <f>IFERROR(VLOOKUP(A23,'[3]Recours excep-C2 2016'!$1:$1048576,36,FALSE),0)</f>
        <v>0</v>
      </c>
      <c r="Q23" s="70">
        <f t="shared" si="0"/>
        <v>1632.5812600796789</v>
      </c>
    </row>
    <row r="24" spans="1:17" x14ac:dyDescent="0.25">
      <c r="A24" s="6" t="s">
        <v>705</v>
      </c>
      <c r="B24" s="6" t="s">
        <v>706</v>
      </c>
      <c r="C24" s="6" t="s">
        <v>23</v>
      </c>
      <c r="D24" s="6" t="s">
        <v>1017</v>
      </c>
      <c r="E24" s="68">
        <f>+IFERROR(VLOOKUP($B24,[1]Feuil4!$1:$1048576,10,FALSE),0)</f>
        <v>0</v>
      </c>
      <c r="F24" s="68">
        <f>+IFERROR(VLOOKUP($B24,[1]Feuil4!$1:$1048576,9,FALSE),0)</f>
        <v>0</v>
      </c>
      <c r="G24" s="68">
        <f>+IFERROR(VLOOKUP($B24,[1]Feuil4!$1:$1048576,4,FALSE),0)</f>
        <v>0</v>
      </c>
      <c r="H24" s="68">
        <f>+IFERROR(VLOOKUP($B24,[1]Feuil4!$1:$1048576,3,FALSE),0)</f>
        <v>0</v>
      </c>
      <c r="I24" s="68">
        <f>+IFERROR(VLOOKUP($B24,[1]Feuil4!$1:$1048576,2,FALSE),0)</f>
        <v>0</v>
      </c>
      <c r="J24" s="68">
        <f>+IFERROR(VLOOKUP($B24,[1]Feuil4!$1:$1048576,7,FALSE),0)</f>
        <v>0</v>
      </c>
      <c r="K24" s="68">
        <f>+IFERROR(VLOOKUP($B24,[1]Feuil4!$1:$1048576,8,FALSE),0)</f>
        <v>0</v>
      </c>
      <c r="L24" s="68">
        <f>+IFERROR(VLOOKUP($B24,[1]Feuil4!$1:$1048576,6,FALSE),0)</f>
        <v>0</v>
      </c>
      <c r="M24" s="68">
        <f>+IFERROR(VLOOKUP($B24,[1]Feuil4!$1:$1048576,5,FALSE),0)</f>
        <v>0</v>
      </c>
      <c r="N24" s="68">
        <f>+IFERROR(VLOOKUP($B24,[1]Feuil4!$1:$1048576,11,FALSE),0)</f>
        <v>0</v>
      </c>
      <c r="O24" s="68">
        <f>IFERROR(VLOOKUP(A24,'[2]TOTAL M11M12 par région'!$1:$1048576,14,FALSE),0)</f>
        <v>31863.493735708558</v>
      </c>
      <c r="P24" s="68">
        <f>IFERROR(VLOOKUP(A24,'[3]Recours excep-C2 2016'!$1:$1048576,36,FALSE),0)</f>
        <v>0</v>
      </c>
      <c r="Q24" s="70">
        <f t="shared" si="0"/>
        <v>31863.493735708558</v>
      </c>
    </row>
    <row r="25" spans="1:17" x14ac:dyDescent="0.25">
      <c r="A25" s="25" t="s">
        <v>724</v>
      </c>
      <c r="B25" s="6" t="s">
        <v>725</v>
      </c>
      <c r="C25" s="6" t="s">
        <v>17</v>
      </c>
      <c r="D25" s="6" t="s">
        <v>1017</v>
      </c>
      <c r="E25" s="68">
        <f>+IFERROR(VLOOKUP($B25,[1]Feuil4!$1:$1048576,10,FALSE),0)</f>
        <v>0</v>
      </c>
      <c r="F25" s="68">
        <f>+IFERROR(VLOOKUP($B25,[1]Feuil4!$1:$1048576,9,FALSE),0)</f>
        <v>0</v>
      </c>
      <c r="G25" s="68">
        <f>+IFERROR(VLOOKUP($B25,[1]Feuil4!$1:$1048576,4,FALSE),0)</f>
        <v>0</v>
      </c>
      <c r="H25" s="68">
        <f>+IFERROR(VLOOKUP($B25,[1]Feuil4!$1:$1048576,3,FALSE),0)</f>
        <v>0</v>
      </c>
      <c r="I25" s="68">
        <f>+IFERROR(VLOOKUP($B25,[1]Feuil4!$1:$1048576,2,FALSE),0)</f>
        <v>26000</v>
      </c>
      <c r="J25" s="68">
        <f>+IFERROR(VLOOKUP($B25,[1]Feuil4!$1:$1048576,7,FALSE),0)</f>
        <v>0</v>
      </c>
      <c r="K25" s="68">
        <f>+IFERROR(VLOOKUP($B25,[1]Feuil4!$1:$1048576,8,FALSE),0)</f>
        <v>0</v>
      </c>
      <c r="L25" s="68">
        <f>+IFERROR(VLOOKUP($B25,[1]Feuil4!$1:$1048576,6,FALSE),0)</f>
        <v>30478</v>
      </c>
      <c r="M25" s="68">
        <f>+IFERROR(VLOOKUP($B25,[1]Feuil4!$1:$1048576,5,FALSE),0)</f>
        <v>0</v>
      </c>
      <c r="N25" s="68">
        <f>+IFERROR(VLOOKUP($B25,[1]Feuil4!$1:$1048576,11,FALSE),0)</f>
        <v>0</v>
      </c>
      <c r="O25" s="68">
        <f>IFERROR(VLOOKUP(A25,'[2]TOTAL M11M12 par région'!$1:$1048576,14,FALSE),0)</f>
        <v>257542.37660921458</v>
      </c>
      <c r="P25" s="68">
        <f>IFERROR(VLOOKUP(A25,'[3]Recours excep-C2 2016'!$1:$1048576,36,FALSE),0)</f>
        <v>1059904.6657903991</v>
      </c>
      <c r="Q25" s="70">
        <f t="shared" si="0"/>
        <v>1373925.0423996137</v>
      </c>
    </row>
    <row r="26" spans="1:17" x14ac:dyDescent="0.25">
      <c r="A26" s="6" t="s">
        <v>720</v>
      </c>
      <c r="B26" s="6" t="s">
        <v>721</v>
      </c>
      <c r="C26" s="6" t="s">
        <v>23</v>
      </c>
      <c r="D26" s="6" t="s">
        <v>1017</v>
      </c>
      <c r="E26" s="68">
        <f>+IFERROR(VLOOKUP($B26,[1]Feuil4!$1:$1048576,10,FALSE),0)</f>
        <v>0</v>
      </c>
      <c r="F26" s="68">
        <f>+IFERROR(VLOOKUP($B26,[1]Feuil4!$1:$1048576,9,FALSE),0)</f>
        <v>0</v>
      </c>
      <c r="G26" s="68">
        <f>+IFERROR(VLOOKUP($B26,[1]Feuil4!$1:$1048576,4,FALSE),0)</f>
        <v>0</v>
      </c>
      <c r="H26" s="68">
        <f>+IFERROR(VLOOKUP($B26,[1]Feuil4!$1:$1048576,3,FALSE),0)</f>
        <v>0</v>
      </c>
      <c r="I26" s="68">
        <f>+IFERROR(VLOOKUP($B26,[1]Feuil4!$1:$1048576,2,FALSE),0)</f>
        <v>0</v>
      </c>
      <c r="J26" s="68">
        <f>+IFERROR(VLOOKUP($B26,[1]Feuil4!$1:$1048576,7,FALSE),0)</f>
        <v>0</v>
      </c>
      <c r="K26" s="68">
        <f>+IFERROR(VLOOKUP($B26,[1]Feuil4!$1:$1048576,8,FALSE),0)</f>
        <v>0</v>
      </c>
      <c r="L26" s="68">
        <f>+IFERROR(VLOOKUP($B26,[1]Feuil4!$1:$1048576,6,FALSE),0)</f>
        <v>0</v>
      </c>
      <c r="M26" s="68">
        <f>+IFERROR(VLOOKUP($B26,[1]Feuil4!$1:$1048576,5,FALSE),0)</f>
        <v>0</v>
      </c>
      <c r="N26" s="68">
        <f>+IFERROR(VLOOKUP($B26,[1]Feuil4!$1:$1048576,11,FALSE),0)</f>
        <v>0</v>
      </c>
      <c r="O26" s="68">
        <f>IFERROR(VLOOKUP(A26,'[2]TOTAL M11M12 par région'!$1:$1048576,14,FALSE),0)</f>
        <v>6659.2983533469269</v>
      </c>
      <c r="P26" s="68">
        <f>IFERROR(VLOOKUP(A26,'[3]Recours excep-C2 2016'!$1:$1048576,36,FALSE),0)</f>
        <v>0</v>
      </c>
      <c r="Q26" s="70">
        <f t="shared" si="0"/>
        <v>6659.2983533469269</v>
      </c>
    </row>
    <row r="27" spans="1:17" hidden="1" x14ac:dyDescent="0.25">
      <c r="A27" s="25" t="s">
        <v>946</v>
      </c>
      <c r="B27" s="6" t="s">
        <v>947</v>
      </c>
      <c r="C27" s="6" t="s">
        <v>23</v>
      </c>
      <c r="D27" s="6" t="s">
        <v>1017</v>
      </c>
      <c r="E27" s="68">
        <f>+IFERROR(VLOOKUP($B27,[1]Feuil4!$1:$1048576,10,FALSE),0)</f>
        <v>0</v>
      </c>
      <c r="F27" s="68">
        <f>+IFERROR(VLOOKUP($B27,[1]Feuil4!$1:$1048576,9,FALSE),0)</f>
        <v>0</v>
      </c>
      <c r="G27" s="68">
        <f>+IFERROR(VLOOKUP($B27,[1]Feuil4!$1:$1048576,4,FALSE),0)</f>
        <v>0</v>
      </c>
      <c r="H27" s="68">
        <f>+IFERROR(VLOOKUP($B27,[1]Feuil4!$1:$1048576,3,FALSE),0)</f>
        <v>0</v>
      </c>
      <c r="I27" s="68">
        <f>+IFERROR(VLOOKUP($B27,[1]Feuil4!$1:$1048576,2,FALSE),0)</f>
        <v>0</v>
      </c>
      <c r="J27" s="68">
        <f>+IFERROR(VLOOKUP($B27,[1]Feuil4!$1:$1048576,7,FALSE),0)</f>
        <v>0</v>
      </c>
      <c r="K27" s="68">
        <f>+IFERROR(VLOOKUP($B27,[1]Feuil4!$1:$1048576,8,FALSE),0)</f>
        <v>0</v>
      </c>
      <c r="L27" s="68">
        <f>+IFERROR(VLOOKUP($B27,[1]Feuil4!$1:$1048576,6,FALSE),0)</f>
        <v>0</v>
      </c>
      <c r="M27" s="68">
        <f>+IFERROR(VLOOKUP($B27,[1]Feuil4!$1:$1048576,5,FALSE),0)</f>
        <v>0</v>
      </c>
      <c r="N27" s="68">
        <f>+IFERROR(VLOOKUP($B27,[1]Feuil4!$1:$1048576,11,FALSE),0)</f>
        <v>0</v>
      </c>
      <c r="O27" s="68">
        <f>IFERROR(VLOOKUP(A27,'[2]TOTAL M11M12 par région'!$1:$1048576,14,FALSE),0)</f>
        <v>0</v>
      </c>
      <c r="P27" s="68">
        <f>IFERROR(VLOOKUP(A27,'[3]Recours excep-C2 2016'!$1:$1048576,36,FALSE),0)</f>
        <v>0</v>
      </c>
      <c r="Q27" s="70">
        <f t="shared" si="0"/>
        <v>0</v>
      </c>
    </row>
    <row r="28" spans="1:17" x14ac:dyDescent="0.25">
      <c r="A28" s="6" t="s">
        <v>728</v>
      </c>
      <c r="B28" s="6" t="s">
        <v>729</v>
      </c>
      <c r="C28" s="6" t="s">
        <v>78</v>
      </c>
      <c r="D28" s="6" t="s">
        <v>1017</v>
      </c>
      <c r="E28" s="68">
        <f>+IFERROR(VLOOKUP($B28,[1]Feuil4!$1:$1048576,10,FALSE),0)</f>
        <v>0</v>
      </c>
      <c r="F28" s="68">
        <f>+IFERROR(VLOOKUP($B28,[1]Feuil4!$1:$1048576,9,FALSE),0)</f>
        <v>0</v>
      </c>
      <c r="G28" s="68">
        <f>+IFERROR(VLOOKUP($B28,[1]Feuil4!$1:$1048576,4,FALSE),0)</f>
        <v>0</v>
      </c>
      <c r="H28" s="68">
        <f>+IFERROR(VLOOKUP($B28,[1]Feuil4!$1:$1048576,3,FALSE),0)</f>
        <v>0</v>
      </c>
      <c r="I28" s="68">
        <f>+IFERROR(VLOOKUP($B28,[1]Feuil4!$1:$1048576,2,FALSE),0)</f>
        <v>0</v>
      </c>
      <c r="J28" s="68">
        <f>+IFERROR(VLOOKUP($B28,[1]Feuil4!$1:$1048576,7,FALSE),0)</f>
        <v>0</v>
      </c>
      <c r="K28" s="68">
        <f>+IFERROR(VLOOKUP($B28,[1]Feuil4!$1:$1048576,8,FALSE),0)</f>
        <v>0</v>
      </c>
      <c r="L28" s="68">
        <f>+IFERROR(VLOOKUP($B28,[1]Feuil4!$1:$1048576,6,FALSE),0)</f>
        <v>0</v>
      </c>
      <c r="M28" s="68">
        <f>+IFERROR(VLOOKUP($B28,[1]Feuil4!$1:$1048576,5,FALSE),0)</f>
        <v>0</v>
      </c>
      <c r="N28" s="68">
        <f>+IFERROR(VLOOKUP($B28,[1]Feuil4!$1:$1048576,11,FALSE),0)</f>
        <v>0</v>
      </c>
      <c r="O28" s="68">
        <f>IFERROR(VLOOKUP(A28,'[2]TOTAL M11M12 par région'!$1:$1048576,14,FALSE),0)</f>
        <v>0</v>
      </c>
      <c r="P28" s="68">
        <f>IFERROR(VLOOKUP(A28,'[3]Recours excep-C2 2016'!$1:$1048576,36,FALSE),0)</f>
        <v>44540.388909004039</v>
      </c>
      <c r="Q28" s="70">
        <f t="shared" si="0"/>
        <v>44540.388909004039</v>
      </c>
    </row>
    <row r="29" spans="1:17" x14ac:dyDescent="0.25">
      <c r="A29" s="25" t="s">
        <v>948</v>
      </c>
      <c r="B29" s="6" t="s">
        <v>949</v>
      </c>
      <c r="C29" s="6" t="s">
        <v>78</v>
      </c>
      <c r="D29" s="6" t="s">
        <v>1017</v>
      </c>
      <c r="E29" s="68">
        <f>+IFERROR(VLOOKUP($B29,[1]Feuil4!$1:$1048576,10,FALSE),0)</f>
        <v>0</v>
      </c>
      <c r="F29" s="68">
        <f>+IFERROR(VLOOKUP($B29,[1]Feuil4!$1:$1048576,9,FALSE),0)</f>
        <v>0</v>
      </c>
      <c r="G29" s="68">
        <f>+IFERROR(VLOOKUP($B29,[1]Feuil4!$1:$1048576,4,FALSE),0)</f>
        <v>0</v>
      </c>
      <c r="H29" s="68">
        <f>+IFERROR(VLOOKUP($B29,[1]Feuil4!$1:$1048576,3,FALSE),0)</f>
        <v>0</v>
      </c>
      <c r="I29" s="68">
        <f>+IFERROR(VLOOKUP($B29,[1]Feuil4!$1:$1048576,2,FALSE),0)</f>
        <v>0</v>
      </c>
      <c r="J29" s="68">
        <f>+IFERROR(VLOOKUP($B29,[1]Feuil4!$1:$1048576,7,FALSE),0)</f>
        <v>0</v>
      </c>
      <c r="K29" s="68">
        <f>+IFERROR(VLOOKUP($B29,[1]Feuil4!$1:$1048576,8,FALSE),0)</f>
        <v>0</v>
      </c>
      <c r="L29" s="68">
        <f>+IFERROR(VLOOKUP($B29,[1]Feuil4!$1:$1048576,6,FALSE),0)</f>
        <v>0</v>
      </c>
      <c r="M29" s="68">
        <f>+IFERROR(VLOOKUP($B29,[1]Feuil4!$1:$1048576,5,FALSE),0)</f>
        <v>0</v>
      </c>
      <c r="N29" s="68">
        <f>+IFERROR(VLOOKUP($B29,[1]Feuil4!$1:$1048576,11,FALSE),0)</f>
        <v>0</v>
      </c>
      <c r="O29" s="68">
        <f>IFERROR(VLOOKUP(A29,'[2]TOTAL M11M12 par région'!$1:$1048576,14,FALSE),0)</f>
        <v>687.97676757971476</v>
      </c>
      <c r="P29" s="68">
        <f>IFERROR(VLOOKUP(A29,'[3]Recours excep-C2 2016'!$1:$1048576,36,FALSE),0)</f>
        <v>0</v>
      </c>
      <c r="Q29" s="70">
        <f t="shared" si="0"/>
        <v>687.97676757971476</v>
      </c>
    </row>
    <row r="30" spans="1:17" x14ac:dyDescent="0.25">
      <c r="A30" s="25" t="s">
        <v>950</v>
      </c>
      <c r="B30" s="6" t="s">
        <v>988</v>
      </c>
      <c r="C30" s="6" t="s">
        <v>23</v>
      </c>
      <c r="D30" s="6" t="s">
        <v>1017</v>
      </c>
      <c r="E30" s="68">
        <f>+IFERROR(VLOOKUP($B30,[1]Feuil4!$1:$1048576,10,FALSE),0)</f>
        <v>0</v>
      </c>
      <c r="F30" s="68">
        <f>+IFERROR(VLOOKUP($B30,[1]Feuil4!$1:$1048576,9,FALSE),0)</f>
        <v>0</v>
      </c>
      <c r="G30" s="68">
        <f>+IFERROR(VLOOKUP($B30,[1]Feuil4!$1:$1048576,4,FALSE),0)</f>
        <v>0</v>
      </c>
      <c r="H30" s="68">
        <f>+IFERROR(VLOOKUP($B30,[1]Feuil4!$1:$1048576,3,FALSE),0)</f>
        <v>0</v>
      </c>
      <c r="I30" s="68">
        <f>+IFERROR(VLOOKUP($B30,[1]Feuil4!$1:$1048576,2,FALSE),0)</f>
        <v>0</v>
      </c>
      <c r="J30" s="68">
        <f>+IFERROR(VLOOKUP($B30,[1]Feuil4!$1:$1048576,7,FALSE),0)</f>
        <v>0</v>
      </c>
      <c r="K30" s="68">
        <f>+IFERROR(VLOOKUP($B30,[1]Feuil4!$1:$1048576,8,FALSE),0)</f>
        <v>0</v>
      </c>
      <c r="L30" s="68">
        <f>+IFERROR(VLOOKUP($B30,[1]Feuil4!$1:$1048576,6,FALSE),0)</f>
        <v>0</v>
      </c>
      <c r="M30" s="68">
        <f>+IFERROR(VLOOKUP($B30,[1]Feuil4!$1:$1048576,5,FALSE),0)</f>
        <v>0</v>
      </c>
      <c r="N30" s="68">
        <f>+IFERROR(VLOOKUP($B30,[1]Feuil4!$1:$1048576,11,FALSE),0)</f>
        <v>0</v>
      </c>
      <c r="O30" s="68">
        <f>IFERROR(VLOOKUP(A30,'[2]TOTAL M11M12 par région'!$1:$1048576,14,FALSE),0)</f>
        <v>3847.2967363873249</v>
      </c>
      <c r="P30" s="68">
        <f>IFERROR(VLOOKUP(A30,'[3]Recours excep-C2 2016'!$1:$1048576,36,FALSE),0)</f>
        <v>0</v>
      </c>
      <c r="Q30" s="70">
        <f t="shared" si="0"/>
        <v>3847.2967363873249</v>
      </c>
    </row>
    <row r="31" spans="1:17" x14ac:dyDescent="0.25">
      <c r="A31" s="6" t="s">
        <v>734</v>
      </c>
      <c r="B31" s="6" t="s">
        <v>735</v>
      </c>
      <c r="C31" s="6" t="s">
        <v>20</v>
      </c>
      <c r="D31" s="6" t="s">
        <v>1017</v>
      </c>
      <c r="E31" s="68">
        <f>+IFERROR(VLOOKUP($B31,[1]Feuil4!$1:$1048576,10,FALSE),0)</f>
        <v>0</v>
      </c>
      <c r="F31" s="68">
        <f>+IFERROR(VLOOKUP($B31,[1]Feuil4!$1:$1048576,9,FALSE),0)</f>
        <v>0</v>
      </c>
      <c r="G31" s="68">
        <f>+IFERROR(VLOOKUP($B31,[1]Feuil4!$1:$1048576,4,FALSE),0)</f>
        <v>0</v>
      </c>
      <c r="H31" s="68">
        <f>+IFERROR(VLOOKUP($B31,[1]Feuil4!$1:$1048576,3,FALSE),0)</f>
        <v>0</v>
      </c>
      <c r="I31" s="68">
        <f>+IFERROR(VLOOKUP($B31,[1]Feuil4!$1:$1048576,2,FALSE),0)</f>
        <v>0</v>
      </c>
      <c r="J31" s="68">
        <f>+IFERROR(VLOOKUP($B31,[1]Feuil4!$1:$1048576,7,FALSE),0)</f>
        <v>0</v>
      </c>
      <c r="K31" s="68">
        <f>+IFERROR(VLOOKUP($B31,[1]Feuil4!$1:$1048576,8,FALSE),0)</f>
        <v>0</v>
      </c>
      <c r="L31" s="68">
        <f>+IFERROR(VLOOKUP($B31,[1]Feuil4!$1:$1048576,6,FALSE),0)</f>
        <v>0</v>
      </c>
      <c r="M31" s="68">
        <f>+IFERROR(VLOOKUP($B31,[1]Feuil4!$1:$1048576,5,FALSE),0)</f>
        <v>0</v>
      </c>
      <c r="N31" s="68">
        <f>+IFERROR(VLOOKUP($B31,[1]Feuil4!$1:$1048576,11,FALSE),0)</f>
        <v>0</v>
      </c>
      <c r="O31" s="68">
        <f>IFERROR(VLOOKUP(A31,'[2]TOTAL M11M12 par région'!$1:$1048576,14,FALSE),0)</f>
        <v>0</v>
      </c>
      <c r="P31" s="68">
        <f>IFERROR(VLOOKUP(A31,'[3]Recours excep-C2 2016'!$1:$1048576,36,FALSE),0)</f>
        <v>8830.7230517259504</v>
      </c>
      <c r="Q31" s="70">
        <f t="shared" si="0"/>
        <v>8830.7230517259504</v>
      </c>
    </row>
    <row r="32" spans="1:17" x14ac:dyDescent="0.25">
      <c r="A32" s="6" t="s">
        <v>744</v>
      </c>
      <c r="B32" s="6" t="s">
        <v>745</v>
      </c>
      <c r="C32" s="6" t="s">
        <v>78</v>
      </c>
      <c r="D32" s="6" t="s">
        <v>1017</v>
      </c>
      <c r="E32" s="68">
        <f>+IFERROR(VLOOKUP($B32,[1]Feuil4!$1:$1048576,10,FALSE),0)</f>
        <v>0</v>
      </c>
      <c r="F32" s="68">
        <f>+IFERROR(VLOOKUP($B32,[1]Feuil4!$1:$1048576,9,FALSE),0)</f>
        <v>0</v>
      </c>
      <c r="G32" s="68">
        <f>+IFERROR(VLOOKUP($B32,[1]Feuil4!$1:$1048576,4,FALSE),0)</f>
        <v>0</v>
      </c>
      <c r="H32" s="68">
        <f>+IFERROR(VLOOKUP($B32,[1]Feuil4!$1:$1048576,3,FALSE),0)</f>
        <v>0</v>
      </c>
      <c r="I32" s="68">
        <f>+IFERROR(VLOOKUP($B32,[1]Feuil4!$1:$1048576,2,FALSE),0)</f>
        <v>0</v>
      </c>
      <c r="J32" s="68">
        <f>+IFERROR(VLOOKUP($B32,[1]Feuil4!$1:$1048576,7,FALSE),0)</f>
        <v>0</v>
      </c>
      <c r="K32" s="68">
        <f>+IFERROR(VLOOKUP($B32,[1]Feuil4!$1:$1048576,8,FALSE),0)</f>
        <v>0</v>
      </c>
      <c r="L32" s="68">
        <f>+IFERROR(VLOOKUP($B32,[1]Feuil4!$1:$1048576,6,FALSE),0)</f>
        <v>0</v>
      </c>
      <c r="M32" s="68">
        <f>+IFERROR(VLOOKUP($B32,[1]Feuil4!$1:$1048576,5,FALSE),0)</f>
        <v>0</v>
      </c>
      <c r="N32" s="68">
        <f>+IFERROR(VLOOKUP($B32,[1]Feuil4!$1:$1048576,11,FALSE),0)</f>
        <v>0</v>
      </c>
      <c r="O32" s="68">
        <f>IFERROR(VLOOKUP(A32,'[2]TOTAL M11M12 par région'!$1:$1048576,14,FALSE),0)</f>
        <v>11580.067765461717</v>
      </c>
      <c r="P32" s="68">
        <f>IFERROR(VLOOKUP(A32,'[3]Recours excep-C2 2016'!$1:$1048576,36,FALSE),0)</f>
        <v>6991.7153453763431</v>
      </c>
      <c r="Q32" s="70">
        <f t="shared" si="0"/>
        <v>18571.78311083806</v>
      </c>
    </row>
    <row r="33" spans="1:18" x14ac:dyDescent="0.25">
      <c r="A33" s="25" t="s">
        <v>951</v>
      </c>
      <c r="B33" s="6" t="s">
        <v>1022</v>
      </c>
      <c r="C33" s="6" t="s">
        <v>78</v>
      </c>
      <c r="D33" s="6" t="s">
        <v>1017</v>
      </c>
      <c r="E33" s="68">
        <f>+IFERROR(VLOOKUP($B33,[1]Feuil4!$1:$1048576,10,FALSE),0)</f>
        <v>0</v>
      </c>
      <c r="F33" s="68">
        <f>+IFERROR(VLOOKUP($B33,[1]Feuil4!$1:$1048576,9,FALSE),0)</f>
        <v>0</v>
      </c>
      <c r="G33" s="68">
        <f>+IFERROR(VLOOKUP($B33,[1]Feuil4!$1:$1048576,4,FALSE),0)</f>
        <v>0</v>
      </c>
      <c r="H33" s="68">
        <f>+IFERROR(VLOOKUP($B33,[1]Feuil4!$1:$1048576,3,FALSE),0)</f>
        <v>0</v>
      </c>
      <c r="I33" s="68">
        <f>+IFERROR(VLOOKUP($B33,[1]Feuil4!$1:$1048576,2,FALSE),0)</f>
        <v>0</v>
      </c>
      <c r="J33" s="68">
        <f>+IFERROR(VLOOKUP($B33,[1]Feuil4!$1:$1048576,7,FALSE),0)</f>
        <v>0</v>
      </c>
      <c r="K33" s="68">
        <f>+IFERROR(VLOOKUP($B33,[1]Feuil4!$1:$1048576,8,FALSE),0)</f>
        <v>0</v>
      </c>
      <c r="L33" s="68">
        <f>+IFERROR(VLOOKUP($B33,[1]Feuil4!$1:$1048576,6,FALSE),0)</f>
        <v>0</v>
      </c>
      <c r="M33" s="68">
        <f>+IFERROR(VLOOKUP($B33,[1]Feuil4!$1:$1048576,5,FALSE),0)</f>
        <v>0</v>
      </c>
      <c r="N33" s="68">
        <f>+IFERROR(VLOOKUP($B33,[1]Feuil4!$1:$1048576,11,FALSE),0)</f>
        <v>0</v>
      </c>
      <c r="O33" s="68">
        <f>IFERROR(VLOOKUP(A33,'[2]TOTAL M11M12 par région'!$1:$1048576,14,FALSE),0)</f>
        <v>25.22931423679033</v>
      </c>
      <c r="P33" s="68">
        <f>IFERROR(VLOOKUP(A33,'[3]Recours excep-C2 2016'!$1:$1048576,36,FALSE),0)</f>
        <v>0</v>
      </c>
      <c r="Q33" s="70">
        <f t="shared" si="0"/>
        <v>25.22931423679033</v>
      </c>
    </row>
    <row r="34" spans="1:18" x14ac:dyDescent="0.25">
      <c r="A34" s="25" t="s">
        <v>738</v>
      </c>
      <c r="B34" s="6" t="s">
        <v>739</v>
      </c>
      <c r="C34" s="6" t="s">
        <v>23</v>
      </c>
      <c r="D34" s="6" t="s">
        <v>1017</v>
      </c>
      <c r="E34" s="68">
        <f>+IFERROR(VLOOKUP($B34,[1]Feuil4!$1:$1048576,10,FALSE),0)</f>
        <v>0</v>
      </c>
      <c r="F34" s="68">
        <f>+IFERROR(VLOOKUP($B34,[1]Feuil4!$1:$1048576,9,FALSE),0)</f>
        <v>0</v>
      </c>
      <c r="G34" s="68">
        <f>+IFERROR(VLOOKUP($B34,[1]Feuil4!$1:$1048576,4,FALSE),0)</f>
        <v>0</v>
      </c>
      <c r="H34" s="68">
        <f>+IFERROR(VLOOKUP($B34,[1]Feuil4!$1:$1048576,3,FALSE),0)</f>
        <v>0</v>
      </c>
      <c r="I34" s="68">
        <f>+IFERROR(VLOOKUP($B34,[1]Feuil4!$1:$1048576,2,FALSE),0)</f>
        <v>0</v>
      </c>
      <c r="J34" s="68">
        <f>+IFERROR(VLOOKUP($B34,[1]Feuil4!$1:$1048576,7,FALSE),0)</f>
        <v>0</v>
      </c>
      <c r="K34" s="68">
        <f>+IFERROR(VLOOKUP($B34,[1]Feuil4!$1:$1048576,8,FALSE),0)</f>
        <v>0</v>
      </c>
      <c r="L34" s="68">
        <f>+IFERROR(VLOOKUP($B34,[1]Feuil4!$1:$1048576,6,FALSE),0)</f>
        <v>0</v>
      </c>
      <c r="M34" s="68">
        <f>+IFERROR(VLOOKUP($B34,[1]Feuil4!$1:$1048576,5,FALSE),0)</f>
        <v>0</v>
      </c>
      <c r="N34" s="68">
        <f>+IFERROR(VLOOKUP($B34,[1]Feuil4!$1:$1048576,11,FALSE),0)</f>
        <v>0</v>
      </c>
      <c r="O34" s="68">
        <f>IFERROR(VLOOKUP(A34,'[2]TOTAL M11M12 par région'!$1:$1048576,14,FALSE),0)</f>
        <v>74933.307032580313</v>
      </c>
      <c r="P34" s="68">
        <f>IFERROR(VLOOKUP(A34,'[3]Recours excep-C2 2016'!$1:$1048576,36,FALSE),0)</f>
        <v>22220.011398020666</v>
      </c>
      <c r="Q34" s="70">
        <f t="shared" si="0"/>
        <v>97153.318430600979</v>
      </c>
    </row>
    <row r="35" spans="1:18" x14ac:dyDescent="0.25">
      <c r="A35" s="25" t="s">
        <v>1075</v>
      </c>
      <c r="B35" s="6" t="s">
        <v>1110</v>
      </c>
      <c r="C35" s="6" t="s">
        <v>23</v>
      </c>
      <c r="D35" s="6" t="s">
        <v>1017</v>
      </c>
      <c r="E35" s="68">
        <f>+IFERROR(VLOOKUP($B35,[1]Feuil4!$1:$1048576,10,FALSE),0)</f>
        <v>0</v>
      </c>
      <c r="F35" s="68">
        <f>+IFERROR(VLOOKUP($B35,[1]Feuil4!$1:$1048576,9,FALSE),0)</f>
        <v>0</v>
      </c>
      <c r="G35" s="68">
        <f>+IFERROR(VLOOKUP($B35,[1]Feuil4!$1:$1048576,4,FALSE),0)</f>
        <v>0</v>
      </c>
      <c r="H35" s="68">
        <f>+IFERROR(VLOOKUP($B35,[1]Feuil4!$1:$1048576,3,FALSE),0)</f>
        <v>0</v>
      </c>
      <c r="I35" s="68">
        <f>+IFERROR(VLOOKUP($B35,[1]Feuil4!$1:$1048576,2,FALSE),0)</f>
        <v>0</v>
      </c>
      <c r="J35" s="68">
        <f>+IFERROR(VLOOKUP($B35,[1]Feuil4!$1:$1048576,7,FALSE),0)</f>
        <v>0</v>
      </c>
      <c r="K35" s="68">
        <f>+IFERROR(VLOOKUP($B35,[1]Feuil4!$1:$1048576,8,FALSE),0)</f>
        <v>0</v>
      </c>
      <c r="L35" s="68">
        <f>+IFERROR(VLOOKUP($B35,[1]Feuil4!$1:$1048576,6,FALSE),0)</f>
        <v>0</v>
      </c>
      <c r="M35" s="68">
        <f>+IFERROR(VLOOKUP($B35,[1]Feuil4!$1:$1048576,5,FALSE),0)</f>
        <v>0</v>
      </c>
      <c r="N35" s="68">
        <f>+IFERROR(VLOOKUP($B35,[1]Feuil4!$1:$1048576,11,FALSE),0)</f>
        <v>0</v>
      </c>
      <c r="O35" s="68">
        <f>IFERROR(VLOOKUP(A35,'[2]TOTAL M11M12 par région'!$1:$1048576,14,FALSE),0)</f>
        <v>5305.7742244102774</v>
      </c>
      <c r="P35" s="68">
        <f>IFERROR(VLOOKUP(A35,'[3]Recours excep-C2 2016'!$1:$1048576,36,FALSE),0)</f>
        <v>0</v>
      </c>
      <c r="Q35" s="70">
        <f t="shared" si="0"/>
        <v>5305.7742244102774</v>
      </c>
    </row>
    <row r="36" spans="1:18" x14ac:dyDescent="0.25">
      <c r="A36" s="6" t="s">
        <v>710</v>
      </c>
      <c r="B36" s="6" t="s">
        <v>711</v>
      </c>
      <c r="C36" s="6" t="s">
        <v>23</v>
      </c>
      <c r="D36" s="6" t="s">
        <v>1017</v>
      </c>
      <c r="E36" s="68">
        <f>+IFERROR(VLOOKUP($B36,[1]Feuil4!$1:$1048576,10,FALSE),0)</f>
        <v>0</v>
      </c>
      <c r="F36" s="68">
        <f>+IFERROR(VLOOKUP($B36,[1]Feuil4!$1:$1048576,9,FALSE),0)</f>
        <v>0</v>
      </c>
      <c r="G36" s="68">
        <f>+IFERROR(VLOOKUP($B36,[1]Feuil4!$1:$1048576,4,FALSE),0)</f>
        <v>0</v>
      </c>
      <c r="H36" s="68">
        <f>+IFERROR(VLOOKUP($B36,[1]Feuil4!$1:$1048576,3,FALSE),0)</f>
        <v>0</v>
      </c>
      <c r="I36" s="68">
        <f>+IFERROR(VLOOKUP($B36,[1]Feuil4!$1:$1048576,2,FALSE),0)</f>
        <v>0</v>
      </c>
      <c r="J36" s="68">
        <f>+IFERROR(VLOOKUP($B36,[1]Feuil4!$1:$1048576,7,FALSE),0)</f>
        <v>0</v>
      </c>
      <c r="K36" s="68">
        <f>+IFERROR(VLOOKUP($B36,[1]Feuil4!$1:$1048576,8,FALSE),0)</f>
        <v>0</v>
      </c>
      <c r="L36" s="68">
        <f>+IFERROR(VLOOKUP($B36,[1]Feuil4!$1:$1048576,6,FALSE),0)</f>
        <v>0</v>
      </c>
      <c r="M36" s="68">
        <f>+IFERROR(VLOOKUP($B36,[1]Feuil4!$1:$1048576,5,FALSE),0)</f>
        <v>0</v>
      </c>
      <c r="N36" s="68">
        <f>+IFERROR(VLOOKUP($B36,[1]Feuil4!$1:$1048576,11,FALSE),0)</f>
        <v>0</v>
      </c>
      <c r="O36" s="68">
        <f>IFERROR(VLOOKUP(A36,'[2]TOTAL M11M12 par région'!$1:$1048576,14,FALSE),0)</f>
        <v>23091.794543901153</v>
      </c>
      <c r="P36" s="68">
        <f>IFERROR(VLOOKUP(A36,'[3]Recours excep-C2 2016'!$1:$1048576,36,FALSE),0)</f>
        <v>0</v>
      </c>
      <c r="Q36" s="70">
        <f t="shared" si="0"/>
        <v>23091.794543901153</v>
      </c>
    </row>
    <row r="37" spans="1:18" s="63" customFormat="1" x14ac:dyDescent="0.25">
      <c r="A37" s="64" t="s">
        <v>1211</v>
      </c>
      <c r="B37" s="64" t="s">
        <v>1212</v>
      </c>
      <c r="C37" s="64" t="s">
        <v>78</v>
      </c>
      <c r="D37" s="64" t="s">
        <v>1017</v>
      </c>
      <c r="E37" s="68">
        <f>+IFERROR(VLOOKUP($B37,[1]Feuil4!$1:$1048576,10,FALSE),0)</f>
        <v>0</v>
      </c>
      <c r="F37" s="68">
        <f>+IFERROR(VLOOKUP($B37,[1]Feuil4!$1:$1048576,9,FALSE),0)</f>
        <v>0</v>
      </c>
      <c r="G37" s="68">
        <f>+IFERROR(VLOOKUP($B37,[1]Feuil4!$1:$1048576,4,FALSE),0)</f>
        <v>0</v>
      </c>
      <c r="H37" s="68">
        <f>+IFERROR(VLOOKUP($B37,[1]Feuil4!$1:$1048576,3,FALSE),0)</f>
        <v>0</v>
      </c>
      <c r="I37" s="68">
        <f>+IFERROR(VLOOKUP($B37,[1]Feuil4!$1:$1048576,2,FALSE),0)</f>
        <v>0</v>
      </c>
      <c r="J37" s="68">
        <f>+IFERROR(VLOOKUP($B37,[1]Feuil4!$1:$1048576,7,FALSE),0)</f>
        <v>0</v>
      </c>
      <c r="K37" s="68">
        <f>+IFERROR(VLOOKUP($B37,[1]Feuil4!$1:$1048576,8,FALSE),0)</f>
        <v>0</v>
      </c>
      <c r="L37" s="68">
        <f>+IFERROR(VLOOKUP($B37,[1]Feuil4!$1:$1048576,6,FALSE),0)</f>
        <v>0</v>
      </c>
      <c r="M37" s="68">
        <f>+IFERROR(VLOOKUP($B37,[1]Feuil4!$1:$1048576,5,FALSE),0)</f>
        <v>0</v>
      </c>
      <c r="N37" s="68">
        <f>+IFERROR(VLOOKUP($B37,[1]Feuil4!$1:$1048576,11,FALSE),0)</f>
        <v>0</v>
      </c>
      <c r="O37" s="68">
        <f>IFERROR(VLOOKUP(A37,'[2]TOTAL M11M12 par région'!$1:$1048576,14,FALSE),0)</f>
        <v>1632.5812600796789</v>
      </c>
      <c r="P37" s="68">
        <f>IFERROR(VLOOKUP(A37,'[3]Recours excep-C2 2016'!$1:$1048576,36,FALSE),0)</f>
        <v>0</v>
      </c>
      <c r="Q37" s="70">
        <f t="shared" si="0"/>
        <v>1632.5812600796789</v>
      </c>
      <c r="R37" s="33"/>
    </row>
    <row r="38" spans="1:18" x14ac:dyDescent="0.25">
      <c r="A38" s="25" t="s">
        <v>952</v>
      </c>
      <c r="B38" s="6" t="s">
        <v>953</v>
      </c>
      <c r="C38" s="6" t="s">
        <v>23</v>
      </c>
      <c r="D38" s="6" t="s">
        <v>1017</v>
      </c>
      <c r="E38" s="68">
        <f>+IFERROR(VLOOKUP($B38,[1]Feuil4!$1:$1048576,10,FALSE),0)</f>
        <v>0</v>
      </c>
      <c r="F38" s="68">
        <f>+IFERROR(VLOOKUP($B38,[1]Feuil4!$1:$1048576,9,FALSE),0)</f>
        <v>0</v>
      </c>
      <c r="G38" s="68">
        <f>+IFERROR(VLOOKUP($B38,[1]Feuil4!$1:$1048576,4,FALSE),0)</f>
        <v>0</v>
      </c>
      <c r="H38" s="68">
        <f>+IFERROR(VLOOKUP($B38,[1]Feuil4!$1:$1048576,3,FALSE),0)</f>
        <v>0</v>
      </c>
      <c r="I38" s="68">
        <f>+IFERROR(VLOOKUP($B38,[1]Feuil4!$1:$1048576,2,FALSE),0)</f>
        <v>0</v>
      </c>
      <c r="J38" s="68">
        <f>+IFERROR(VLOOKUP($B38,[1]Feuil4!$1:$1048576,7,FALSE),0)</f>
        <v>0</v>
      </c>
      <c r="K38" s="68">
        <f>+IFERROR(VLOOKUP($B38,[1]Feuil4!$1:$1048576,8,FALSE),0)</f>
        <v>0</v>
      </c>
      <c r="L38" s="68">
        <f>+IFERROR(VLOOKUP($B38,[1]Feuil4!$1:$1048576,6,FALSE),0)</f>
        <v>0</v>
      </c>
      <c r="M38" s="68">
        <f>+IFERROR(VLOOKUP($B38,[1]Feuil4!$1:$1048576,5,FALSE),0)</f>
        <v>0</v>
      </c>
      <c r="N38" s="68">
        <f>+IFERROR(VLOOKUP($B38,[1]Feuil4!$1:$1048576,11,FALSE),0)</f>
        <v>0</v>
      </c>
      <c r="O38" s="68">
        <f>IFERROR(VLOOKUP(A38,'[2]TOTAL M11M12 par région'!$1:$1048576,14,FALSE),0)</f>
        <v>163.20850180133903</v>
      </c>
      <c r="P38" s="68">
        <f>IFERROR(VLOOKUP(A38,'[3]Recours excep-C2 2016'!$1:$1048576,36,FALSE),0)</f>
        <v>0</v>
      </c>
      <c r="Q38" s="70">
        <f t="shared" si="0"/>
        <v>163.20850180133903</v>
      </c>
    </row>
    <row r="39" spans="1:18" x14ac:dyDescent="0.25">
      <c r="A39" s="6" t="s">
        <v>732</v>
      </c>
      <c r="B39" s="6" t="s">
        <v>733</v>
      </c>
      <c r="C39" s="6" t="s">
        <v>78</v>
      </c>
      <c r="D39" s="6" t="s">
        <v>1017</v>
      </c>
      <c r="E39" s="68">
        <f>+IFERROR(VLOOKUP($B39,[1]Feuil4!$1:$1048576,10,FALSE),0)</f>
        <v>0</v>
      </c>
      <c r="F39" s="68">
        <f>+IFERROR(VLOOKUP($B39,[1]Feuil4!$1:$1048576,9,FALSE),0)</f>
        <v>0</v>
      </c>
      <c r="G39" s="68">
        <f>+IFERROR(VLOOKUP($B39,[1]Feuil4!$1:$1048576,4,FALSE),0)</f>
        <v>0</v>
      </c>
      <c r="H39" s="68">
        <f>+IFERROR(VLOOKUP($B39,[1]Feuil4!$1:$1048576,3,FALSE),0)</f>
        <v>0</v>
      </c>
      <c r="I39" s="68">
        <f>+IFERROR(VLOOKUP($B39,[1]Feuil4!$1:$1048576,2,FALSE),0)</f>
        <v>0</v>
      </c>
      <c r="J39" s="68">
        <f>+IFERROR(VLOOKUP($B39,[1]Feuil4!$1:$1048576,7,FALSE),0)</f>
        <v>0</v>
      </c>
      <c r="K39" s="68">
        <f>+IFERROR(VLOOKUP($B39,[1]Feuil4!$1:$1048576,8,FALSE),0)</f>
        <v>0</v>
      </c>
      <c r="L39" s="68">
        <f>+IFERROR(VLOOKUP($B39,[1]Feuil4!$1:$1048576,6,FALSE),0)</f>
        <v>0</v>
      </c>
      <c r="M39" s="68">
        <f>+IFERROR(VLOOKUP($B39,[1]Feuil4!$1:$1048576,5,FALSE),0)</f>
        <v>0</v>
      </c>
      <c r="N39" s="68">
        <f>+IFERROR(VLOOKUP($B39,[1]Feuil4!$1:$1048576,11,FALSE),0)</f>
        <v>0</v>
      </c>
      <c r="O39" s="68">
        <f>IFERROR(VLOOKUP(A39,'[2]TOTAL M11M12 par région'!$1:$1048576,14,FALSE),0)</f>
        <v>0</v>
      </c>
      <c r="P39" s="68">
        <f>IFERROR(VLOOKUP(A39,'[3]Recours excep-C2 2016'!$1:$1048576,36,FALSE),0)</f>
        <v>580.44125356940106</v>
      </c>
      <c r="Q39" s="70">
        <f t="shared" si="0"/>
        <v>580.44125356940106</v>
      </c>
    </row>
    <row r="40" spans="1:18" x14ac:dyDescent="0.25">
      <c r="A40" s="25" t="s">
        <v>726</v>
      </c>
      <c r="B40" s="6" t="s">
        <v>727</v>
      </c>
      <c r="C40" s="6" t="s">
        <v>17</v>
      </c>
      <c r="D40" s="6" t="s">
        <v>1017</v>
      </c>
      <c r="E40" s="68">
        <f>+IFERROR(VLOOKUP($B40,[1]Feuil4!$1:$1048576,10,FALSE),0)</f>
        <v>0</v>
      </c>
      <c r="F40" s="68">
        <f>+IFERROR(VLOOKUP($B40,[1]Feuil4!$1:$1048576,9,FALSE),0)</f>
        <v>0</v>
      </c>
      <c r="G40" s="68">
        <f>+IFERROR(VLOOKUP($B40,[1]Feuil4!$1:$1048576,4,FALSE),0)</f>
        <v>984012</v>
      </c>
      <c r="H40" s="68">
        <f>+IFERROR(VLOOKUP($B40,[1]Feuil4!$1:$1048576,3,FALSE),0)</f>
        <v>0</v>
      </c>
      <c r="I40" s="68">
        <f>+IFERROR(VLOOKUP($B40,[1]Feuil4!$1:$1048576,2,FALSE),0)</f>
        <v>65261</v>
      </c>
      <c r="J40" s="68">
        <f>+IFERROR(VLOOKUP($B40,[1]Feuil4!$1:$1048576,7,FALSE),0)</f>
        <v>0</v>
      </c>
      <c r="K40" s="68">
        <f>+IFERROR(VLOOKUP($B40,[1]Feuil4!$1:$1048576,8,FALSE),0)</f>
        <v>0</v>
      </c>
      <c r="L40" s="68">
        <f>+IFERROR(VLOOKUP($B40,[1]Feuil4!$1:$1048576,6,FALSE),0)</f>
        <v>0</v>
      </c>
      <c r="M40" s="68">
        <f>+IFERROR(VLOOKUP($B40,[1]Feuil4!$1:$1048576,5,FALSE),0)</f>
        <v>0</v>
      </c>
      <c r="N40" s="68">
        <f>+IFERROR(VLOOKUP($B40,[1]Feuil4!$1:$1048576,11,FALSE),0)</f>
        <v>0</v>
      </c>
      <c r="O40" s="68">
        <f>IFERROR(VLOOKUP(A40,'[2]TOTAL M11M12 par région'!$1:$1048576,14,FALSE),0)</f>
        <v>119018.51522305468</v>
      </c>
      <c r="P40" s="68">
        <f>IFERROR(VLOOKUP(A40,'[3]Recours excep-C2 2016'!$1:$1048576,36,FALSE),0)</f>
        <v>401328.22337801277</v>
      </c>
      <c r="Q40" s="70">
        <f t="shared" si="0"/>
        <v>1569619.7386010676</v>
      </c>
    </row>
    <row r="41" spans="1:18" x14ac:dyDescent="0.25">
      <c r="A41" s="25" t="s">
        <v>804</v>
      </c>
      <c r="B41" s="6" t="s">
        <v>1023</v>
      </c>
      <c r="C41" s="6" t="s">
        <v>23</v>
      </c>
      <c r="D41" s="6" t="s">
        <v>1017</v>
      </c>
      <c r="E41" s="68">
        <f>+IFERROR(VLOOKUP($B41,[1]Feuil4!$1:$1048576,10,FALSE),0)</f>
        <v>0</v>
      </c>
      <c r="F41" s="68">
        <f>+IFERROR(VLOOKUP($B41,[1]Feuil4!$1:$1048576,9,FALSE),0)</f>
        <v>0</v>
      </c>
      <c r="G41" s="68">
        <f>+IFERROR(VLOOKUP($B41,[1]Feuil4!$1:$1048576,4,FALSE),0)</f>
        <v>0</v>
      </c>
      <c r="H41" s="68">
        <f>+IFERROR(VLOOKUP($B41,[1]Feuil4!$1:$1048576,3,FALSE),0)</f>
        <v>0</v>
      </c>
      <c r="I41" s="68">
        <f>+IFERROR(VLOOKUP($B41,[1]Feuil4!$1:$1048576,2,FALSE),0)</f>
        <v>0</v>
      </c>
      <c r="J41" s="68">
        <f>+IFERROR(VLOOKUP($B41,[1]Feuil4!$1:$1048576,7,FALSE),0)</f>
        <v>0</v>
      </c>
      <c r="K41" s="68">
        <f>+IFERROR(VLOOKUP($B41,[1]Feuil4!$1:$1048576,8,FALSE),0)</f>
        <v>0</v>
      </c>
      <c r="L41" s="68">
        <f>+IFERROR(VLOOKUP($B41,[1]Feuil4!$1:$1048576,6,FALSE),0)</f>
        <v>0</v>
      </c>
      <c r="M41" s="68">
        <f>+IFERROR(VLOOKUP($B41,[1]Feuil4!$1:$1048576,5,FALSE),0)</f>
        <v>0</v>
      </c>
      <c r="N41" s="68">
        <f>+IFERROR(VLOOKUP($B41,[1]Feuil4!$1:$1048576,11,FALSE),0)</f>
        <v>0</v>
      </c>
      <c r="O41" s="68">
        <f>IFERROR(VLOOKUP(A41,'[2]TOTAL M11M12 par région'!$1:$1048576,14,FALSE),0)</f>
        <v>11013.835166764547</v>
      </c>
      <c r="P41" s="68">
        <f>IFERROR(VLOOKUP(A41,'[3]Recours excep-C2 2016'!$1:$1048576,36,FALSE),0)</f>
        <v>20786.851880450376</v>
      </c>
      <c r="Q41" s="70">
        <f t="shared" si="0"/>
        <v>31800.687047214924</v>
      </c>
    </row>
    <row r="42" spans="1:18" s="42" customFormat="1" x14ac:dyDescent="0.25">
      <c r="A42" s="46" t="s">
        <v>1191</v>
      </c>
      <c r="B42" s="45" t="s">
        <v>1192</v>
      </c>
      <c r="C42" s="45" t="s">
        <v>23</v>
      </c>
      <c r="D42" s="45" t="s">
        <v>1017</v>
      </c>
      <c r="E42" s="68">
        <f>+IFERROR(VLOOKUP($B42,[1]Feuil4!$1:$1048576,10,FALSE),0)</f>
        <v>0</v>
      </c>
      <c r="F42" s="68">
        <f>+IFERROR(VLOOKUP($B42,[1]Feuil4!$1:$1048576,9,FALSE),0)</f>
        <v>0</v>
      </c>
      <c r="G42" s="68">
        <f>+IFERROR(VLOOKUP($B42,[1]Feuil4!$1:$1048576,4,FALSE),0)</f>
        <v>0</v>
      </c>
      <c r="H42" s="68">
        <f>+IFERROR(VLOOKUP($B42,[1]Feuil4!$1:$1048576,3,FALSE),0)</f>
        <v>0</v>
      </c>
      <c r="I42" s="68">
        <f>+IFERROR(VLOOKUP($B42,[1]Feuil4!$1:$1048576,2,FALSE),0)</f>
        <v>0</v>
      </c>
      <c r="J42" s="68">
        <f>+IFERROR(VLOOKUP($B42,[1]Feuil4!$1:$1048576,7,FALSE),0)</f>
        <v>0</v>
      </c>
      <c r="K42" s="68">
        <f>+IFERROR(VLOOKUP($B42,[1]Feuil4!$1:$1048576,8,FALSE),0)</f>
        <v>0</v>
      </c>
      <c r="L42" s="68">
        <f>+IFERROR(VLOOKUP($B42,[1]Feuil4!$1:$1048576,6,FALSE),0)</f>
        <v>0</v>
      </c>
      <c r="M42" s="68">
        <f>+IFERROR(VLOOKUP($B42,[1]Feuil4!$1:$1048576,5,FALSE),0)</f>
        <v>0</v>
      </c>
      <c r="N42" s="68">
        <f>+IFERROR(VLOOKUP($B42,[1]Feuil4!$1:$1048576,11,FALSE),0)</f>
        <v>0</v>
      </c>
      <c r="O42" s="68">
        <f>IFERROR(VLOOKUP(A42,'[2]TOTAL M11M12 par région'!$1:$1048576,14,FALSE),0)</f>
        <v>2720.968766799464</v>
      </c>
      <c r="P42" s="68">
        <f>IFERROR(VLOOKUP(A42,'[3]Recours excep-C2 2016'!$1:$1048576,36,FALSE),0)</f>
        <v>0</v>
      </c>
      <c r="Q42" s="70">
        <f t="shared" si="0"/>
        <v>2720.968766799464</v>
      </c>
      <c r="R42" s="33"/>
    </row>
    <row r="43" spans="1:18" x14ac:dyDescent="0.25">
      <c r="A43" s="6" t="s">
        <v>689</v>
      </c>
      <c r="B43" s="6" t="s">
        <v>690</v>
      </c>
      <c r="C43" s="6" t="s">
        <v>50</v>
      </c>
      <c r="D43" s="6" t="s">
        <v>1017</v>
      </c>
      <c r="E43" s="68">
        <f>+IFERROR(VLOOKUP($B43,[1]Feuil4!$1:$1048576,10,FALSE),0)</f>
        <v>0</v>
      </c>
      <c r="F43" s="68">
        <f>+IFERROR(VLOOKUP($B43,[1]Feuil4!$1:$1048576,9,FALSE),0)</f>
        <v>0</v>
      </c>
      <c r="G43" s="68">
        <f>+IFERROR(VLOOKUP($B43,[1]Feuil4!$1:$1048576,4,FALSE),0)</f>
        <v>0</v>
      </c>
      <c r="H43" s="68">
        <f>+IFERROR(VLOOKUP($B43,[1]Feuil4!$1:$1048576,3,FALSE),0)</f>
        <v>0</v>
      </c>
      <c r="I43" s="68">
        <f>+IFERROR(VLOOKUP($B43,[1]Feuil4!$1:$1048576,2,FALSE),0)</f>
        <v>0</v>
      </c>
      <c r="J43" s="68">
        <f>+IFERROR(VLOOKUP($B43,[1]Feuil4!$1:$1048576,7,FALSE),0)</f>
        <v>0</v>
      </c>
      <c r="K43" s="68">
        <f>+IFERROR(VLOOKUP($B43,[1]Feuil4!$1:$1048576,8,FALSE),0)</f>
        <v>0</v>
      </c>
      <c r="L43" s="68">
        <f>+IFERROR(VLOOKUP($B43,[1]Feuil4!$1:$1048576,6,FALSE),0)</f>
        <v>0</v>
      </c>
      <c r="M43" s="68">
        <f>+IFERROR(VLOOKUP($B43,[1]Feuil4!$1:$1048576,5,FALSE),0)</f>
        <v>0</v>
      </c>
      <c r="N43" s="68">
        <f>+IFERROR(VLOOKUP($B43,[1]Feuil4!$1:$1048576,11,FALSE),0)</f>
        <v>0</v>
      </c>
      <c r="O43" s="68">
        <f>IFERROR(VLOOKUP(A43,'[2]TOTAL M11M12 par région'!$1:$1048576,14,FALSE),0)</f>
        <v>59594.312582722341</v>
      </c>
      <c r="P43" s="68">
        <f>IFERROR(VLOOKUP(A43,'[3]Recours excep-C2 2016'!$1:$1048576,36,FALSE),0)</f>
        <v>108621.04905587036</v>
      </c>
      <c r="Q43" s="70">
        <f t="shared" si="0"/>
        <v>168215.3616385927</v>
      </c>
    </row>
    <row r="44" spans="1:18" x14ac:dyDescent="0.25">
      <c r="A44" s="25" t="s">
        <v>805</v>
      </c>
      <c r="B44" s="6" t="s">
        <v>806</v>
      </c>
      <c r="C44" s="6" t="s">
        <v>20</v>
      </c>
      <c r="D44" s="6" t="s">
        <v>1017</v>
      </c>
      <c r="E44" s="68">
        <f>+IFERROR(VLOOKUP($B44,[1]Feuil4!$1:$1048576,10,FALSE),0)</f>
        <v>0</v>
      </c>
      <c r="F44" s="68">
        <f>+IFERROR(VLOOKUP($B44,[1]Feuil4!$1:$1048576,9,FALSE),0)</f>
        <v>0</v>
      </c>
      <c r="G44" s="68">
        <f>+IFERROR(VLOOKUP($B44,[1]Feuil4!$1:$1048576,4,FALSE),0)</f>
        <v>0</v>
      </c>
      <c r="H44" s="68">
        <f>+IFERROR(VLOOKUP($B44,[1]Feuil4!$1:$1048576,3,FALSE),0)</f>
        <v>0</v>
      </c>
      <c r="I44" s="68">
        <f>+IFERROR(VLOOKUP($B44,[1]Feuil4!$1:$1048576,2,FALSE),0)</f>
        <v>0</v>
      </c>
      <c r="J44" s="68">
        <f>+IFERROR(VLOOKUP($B44,[1]Feuil4!$1:$1048576,7,FALSE),0)</f>
        <v>0</v>
      </c>
      <c r="K44" s="68">
        <f>+IFERROR(VLOOKUP($B44,[1]Feuil4!$1:$1048576,8,FALSE),0)</f>
        <v>0</v>
      </c>
      <c r="L44" s="68">
        <f>+IFERROR(VLOOKUP($B44,[1]Feuil4!$1:$1048576,6,FALSE),0)</f>
        <v>0</v>
      </c>
      <c r="M44" s="68">
        <f>+IFERROR(VLOOKUP($B44,[1]Feuil4!$1:$1048576,5,FALSE),0)</f>
        <v>0</v>
      </c>
      <c r="N44" s="68">
        <f>+IFERROR(VLOOKUP($B44,[1]Feuil4!$1:$1048576,11,FALSE),0)</f>
        <v>0</v>
      </c>
      <c r="O44" s="68">
        <f>IFERROR(VLOOKUP(A44,'[2]TOTAL M11M12 par région'!$1:$1048576,14,FALSE),0)</f>
        <v>246.32059341009221</v>
      </c>
      <c r="P44" s="68">
        <f>IFERROR(VLOOKUP(A44,'[3]Recours excep-C2 2016'!$1:$1048576,36,FALSE),0)</f>
        <v>0</v>
      </c>
      <c r="Q44" s="70">
        <f t="shared" si="0"/>
        <v>246.32059341009221</v>
      </c>
    </row>
    <row r="45" spans="1:18" x14ac:dyDescent="0.25">
      <c r="A45" s="6" t="s">
        <v>756</v>
      </c>
      <c r="B45" s="6" t="s">
        <v>757</v>
      </c>
      <c r="C45" s="6" t="s">
        <v>78</v>
      </c>
      <c r="D45" s="6" t="s">
        <v>1017</v>
      </c>
      <c r="E45" s="68">
        <f>+IFERROR(VLOOKUP($B45,[1]Feuil4!$1:$1048576,10,FALSE),0)</f>
        <v>0</v>
      </c>
      <c r="F45" s="68">
        <f>+IFERROR(VLOOKUP($B45,[1]Feuil4!$1:$1048576,9,FALSE),0)</f>
        <v>0</v>
      </c>
      <c r="G45" s="68">
        <f>+IFERROR(VLOOKUP($B45,[1]Feuil4!$1:$1048576,4,FALSE),0)</f>
        <v>0</v>
      </c>
      <c r="H45" s="68">
        <f>+IFERROR(VLOOKUP($B45,[1]Feuil4!$1:$1048576,3,FALSE),0)</f>
        <v>0</v>
      </c>
      <c r="I45" s="68">
        <f>+IFERROR(VLOOKUP($B45,[1]Feuil4!$1:$1048576,2,FALSE),0)</f>
        <v>0</v>
      </c>
      <c r="J45" s="68">
        <f>+IFERROR(VLOOKUP($B45,[1]Feuil4!$1:$1048576,7,FALSE),0)</f>
        <v>0</v>
      </c>
      <c r="K45" s="68">
        <f>+IFERROR(VLOOKUP($B45,[1]Feuil4!$1:$1048576,8,FALSE),0)</f>
        <v>0</v>
      </c>
      <c r="L45" s="68">
        <f>+IFERROR(VLOOKUP($B45,[1]Feuil4!$1:$1048576,6,FALSE),0)</f>
        <v>0</v>
      </c>
      <c r="M45" s="68">
        <f>+IFERROR(VLOOKUP($B45,[1]Feuil4!$1:$1048576,5,FALSE),0)</f>
        <v>0</v>
      </c>
      <c r="N45" s="68">
        <f>+IFERROR(VLOOKUP($B45,[1]Feuil4!$1:$1048576,11,FALSE),0)</f>
        <v>0</v>
      </c>
      <c r="O45" s="68">
        <f>IFERROR(VLOOKUP(A45,'[2]TOTAL M11M12 par région'!$1:$1048576,14,FALSE),0)</f>
        <v>13980.160898398717</v>
      </c>
      <c r="P45" s="68">
        <f>IFERROR(VLOOKUP(A45,'[3]Recours excep-C2 2016'!$1:$1048576,36,FALSE),0)</f>
        <v>1270.8756866407373</v>
      </c>
      <c r="Q45" s="70">
        <f t="shared" si="0"/>
        <v>15251.036585039454</v>
      </c>
    </row>
    <row r="46" spans="1:18" x14ac:dyDescent="0.25">
      <c r="A46" s="6" t="s">
        <v>722</v>
      </c>
      <c r="B46" s="6" t="s">
        <v>723</v>
      </c>
      <c r="C46" s="6" t="s">
        <v>17</v>
      </c>
      <c r="D46" s="6" t="s">
        <v>1017</v>
      </c>
      <c r="E46" s="68">
        <f>+IFERROR(VLOOKUP($B46,[1]Feuil4!$1:$1048576,10,FALSE),0)</f>
        <v>0</v>
      </c>
      <c r="F46" s="68">
        <f>+IFERROR(VLOOKUP($B46,[1]Feuil4!$1:$1048576,9,FALSE),0)</f>
        <v>0</v>
      </c>
      <c r="G46" s="68">
        <f>+IFERROR(VLOOKUP($B46,[1]Feuil4!$1:$1048576,4,FALSE),0)</f>
        <v>430335</v>
      </c>
      <c r="H46" s="68">
        <f>+IFERROR(VLOOKUP($B46,[1]Feuil4!$1:$1048576,3,FALSE),0)</f>
        <v>0</v>
      </c>
      <c r="I46" s="68">
        <f>+IFERROR(VLOOKUP($B46,[1]Feuil4!$1:$1048576,2,FALSE),0)</f>
        <v>178527</v>
      </c>
      <c r="J46" s="68">
        <f>+IFERROR(VLOOKUP($B46,[1]Feuil4!$1:$1048576,7,FALSE),0)</f>
        <v>0</v>
      </c>
      <c r="K46" s="68">
        <f>+IFERROR(VLOOKUP($B46,[1]Feuil4!$1:$1048576,8,FALSE),0)</f>
        <v>0</v>
      </c>
      <c r="L46" s="68">
        <f>+IFERROR(VLOOKUP($B46,[1]Feuil4!$1:$1048576,6,FALSE),0)</f>
        <v>0</v>
      </c>
      <c r="M46" s="68">
        <f>+IFERROR(VLOOKUP($B46,[1]Feuil4!$1:$1048576,5,FALSE),0)</f>
        <v>0</v>
      </c>
      <c r="N46" s="68">
        <f>+IFERROR(VLOOKUP($B46,[1]Feuil4!$1:$1048576,11,FALSE),0)</f>
        <v>0</v>
      </c>
      <c r="O46" s="68">
        <f>IFERROR(VLOOKUP(A46,'[2]TOTAL M11M12 par région'!$1:$1048576,14,FALSE),0)</f>
        <v>410626.08553385385</v>
      </c>
      <c r="P46" s="68">
        <f>IFERROR(VLOOKUP(A46,'[3]Recours excep-C2 2016'!$1:$1048576,36,FALSE),0)</f>
        <v>495705.19813417504</v>
      </c>
      <c r="Q46" s="70">
        <f t="shared" si="0"/>
        <v>1515193.2836680289</v>
      </c>
    </row>
    <row r="47" spans="1:18" s="50" customFormat="1" x14ac:dyDescent="0.25">
      <c r="A47" s="51" t="s">
        <v>1197</v>
      </c>
      <c r="B47" s="51" t="s">
        <v>1198</v>
      </c>
      <c r="C47" s="51" t="s">
        <v>23</v>
      </c>
      <c r="D47" s="51" t="s">
        <v>1017</v>
      </c>
      <c r="E47" s="68">
        <f>+IFERROR(VLOOKUP($B47,[1]Feuil4!$1:$1048576,10,FALSE),0)</f>
        <v>0</v>
      </c>
      <c r="F47" s="68">
        <f>+IFERROR(VLOOKUP($B47,[1]Feuil4!$1:$1048576,9,FALSE),0)</f>
        <v>0</v>
      </c>
      <c r="G47" s="68">
        <f>+IFERROR(VLOOKUP($B47,[1]Feuil4!$1:$1048576,4,FALSE),0)</f>
        <v>0</v>
      </c>
      <c r="H47" s="68">
        <f>+IFERROR(VLOOKUP($B47,[1]Feuil4!$1:$1048576,3,FALSE),0)</f>
        <v>0</v>
      </c>
      <c r="I47" s="68">
        <f>+IFERROR(VLOOKUP($B47,[1]Feuil4!$1:$1048576,2,FALSE),0)</f>
        <v>0</v>
      </c>
      <c r="J47" s="68">
        <f>+IFERROR(VLOOKUP($B47,[1]Feuil4!$1:$1048576,7,FALSE),0)</f>
        <v>0</v>
      </c>
      <c r="K47" s="68">
        <f>+IFERROR(VLOOKUP($B47,[1]Feuil4!$1:$1048576,8,FALSE),0)</f>
        <v>0</v>
      </c>
      <c r="L47" s="68">
        <f>+IFERROR(VLOOKUP($B47,[1]Feuil4!$1:$1048576,6,FALSE),0)</f>
        <v>0</v>
      </c>
      <c r="M47" s="68">
        <f>+IFERROR(VLOOKUP($B47,[1]Feuil4!$1:$1048576,5,FALSE),0)</f>
        <v>0</v>
      </c>
      <c r="N47" s="68">
        <f>+IFERROR(VLOOKUP($B47,[1]Feuil4!$1:$1048576,11,FALSE),0)</f>
        <v>0</v>
      </c>
      <c r="O47" s="68">
        <f>IFERROR(VLOOKUP(A47,'[2]TOTAL M11M12 par région'!$1:$1048576,14,FALSE),0)</f>
        <v>151603.1</v>
      </c>
      <c r="P47" s="68">
        <f>IFERROR(VLOOKUP(A47,'[3]Recours excep-C2 2016'!$1:$1048576,36,FALSE),0)</f>
        <v>0</v>
      </c>
      <c r="Q47" s="70">
        <f t="shared" si="0"/>
        <v>151603.1</v>
      </c>
      <c r="R47" s="33"/>
    </row>
    <row r="48" spans="1:18" x14ac:dyDescent="0.25">
      <c r="A48" s="6" t="s">
        <v>687</v>
      </c>
      <c r="B48" s="6" t="s">
        <v>688</v>
      </c>
      <c r="C48" s="6" t="s">
        <v>50</v>
      </c>
      <c r="D48" s="6" t="s">
        <v>1017</v>
      </c>
      <c r="E48" s="68">
        <f>+IFERROR(VLOOKUP($B48,[1]Feuil4!$1:$1048576,10,FALSE),0)</f>
        <v>0</v>
      </c>
      <c r="F48" s="68">
        <f>+IFERROR(VLOOKUP($B48,[1]Feuil4!$1:$1048576,9,FALSE),0)</f>
        <v>0</v>
      </c>
      <c r="G48" s="68">
        <f>+IFERROR(VLOOKUP($B48,[1]Feuil4!$1:$1048576,4,FALSE),0)</f>
        <v>0</v>
      </c>
      <c r="H48" s="68">
        <f>+IFERROR(VLOOKUP($B48,[1]Feuil4!$1:$1048576,3,FALSE),0)</f>
        <v>0</v>
      </c>
      <c r="I48" s="68">
        <f>+IFERROR(VLOOKUP($B48,[1]Feuil4!$1:$1048576,2,FALSE),0)</f>
        <v>45480</v>
      </c>
      <c r="J48" s="68">
        <f>+IFERROR(VLOOKUP($B48,[1]Feuil4!$1:$1048576,7,FALSE),0)</f>
        <v>0</v>
      </c>
      <c r="K48" s="68">
        <f>+IFERROR(VLOOKUP($B48,[1]Feuil4!$1:$1048576,8,FALSE),0)</f>
        <v>0</v>
      </c>
      <c r="L48" s="68">
        <f>+IFERROR(VLOOKUP($B48,[1]Feuil4!$1:$1048576,6,FALSE),0)</f>
        <v>0</v>
      </c>
      <c r="M48" s="68">
        <f>+IFERROR(VLOOKUP($B48,[1]Feuil4!$1:$1048576,5,FALSE),0)</f>
        <v>0</v>
      </c>
      <c r="N48" s="68">
        <f>+IFERROR(VLOOKUP($B48,[1]Feuil4!$1:$1048576,11,FALSE),0)</f>
        <v>0</v>
      </c>
      <c r="O48" s="68">
        <f>IFERROR(VLOOKUP(A48,'[2]TOTAL M11M12 par région'!$1:$1048576,14,FALSE),0)</f>
        <v>176410.61909988709</v>
      </c>
      <c r="P48" s="68">
        <f>IFERROR(VLOOKUP(A48,'[3]Recours excep-C2 2016'!$1:$1048576,36,FALSE),0)</f>
        <v>327114.22629118362</v>
      </c>
      <c r="Q48" s="70">
        <f t="shared" si="0"/>
        <v>549004.8453910707</v>
      </c>
    </row>
    <row r="49" spans="1:18" x14ac:dyDescent="0.25">
      <c r="A49" s="27" t="s">
        <v>954</v>
      </c>
      <c r="B49" s="6" t="s">
        <v>1024</v>
      </c>
      <c r="C49" s="6" t="s">
        <v>78</v>
      </c>
      <c r="D49" s="6" t="s">
        <v>1017</v>
      </c>
      <c r="E49" s="68">
        <f>+IFERROR(VLOOKUP($B49,[1]Feuil4!$1:$1048576,10,FALSE),0)</f>
        <v>0</v>
      </c>
      <c r="F49" s="68">
        <f>+IFERROR(VLOOKUP($B49,[1]Feuil4!$1:$1048576,9,FALSE),0)</f>
        <v>0</v>
      </c>
      <c r="G49" s="68">
        <f>+IFERROR(VLOOKUP($B49,[1]Feuil4!$1:$1048576,4,FALSE),0)</f>
        <v>0</v>
      </c>
      <c r="H49" s="68">
        <f>+IFERROR(VLOOKUP($B49,[1]Feuil4!$1:$1048576,3,FALSE),0)</f>
        <v>0</v>
      </c>
      <c r="I49" s="68">
        <f>+IFERROR(VLOOKUP($B49,[1]Feuil4!$1:$1048576,2,FALSE),0)</f>
        <v>0</v>
      </c>
      <c r="J49" s="68">
        <f>+IFERROR(VLOOKUP($B49,[1]Feuil4!$1:$1048576,7,FALSE),0)</f>
        <v>0</v>
      </c>
      <c r="K49" s="68">
        <f>+IFERROR(VLOOKUP($B49,[1]Feuil4!$1:$1048576,8,FALSE),0)</f>
        <v>0</v>
      </c>
      <c r="L49" s="68">
        <f>+IFERROR(VLOOKUP($B49,[1]Feuil4!$1:$1048576,6,FALSE),0)</f>
        <v>0</v>
      </c>
      <c r="M49" s="68">
        <f>+IFERROR(VLOOKUP($B49,[1]Feuil4!$1:$1048576,5,FALSE),0)</f>
        <v>0</v>
      </c>
      <c r="N49" s="68">
        <f>+IFERROR(VLOOKUP($B49,[1]Feuil4!$1:$1048576,11,FALSE),0)</f>
        <v>0</v>
      </c>
      <c r="O49" s="68">
        <f>IFERROR(VLOOKUP(A49,'[2]TOTAL M11M12 par région'!$1:$1048576,14,FALSE),0)</f>
        <v>189.79347584588481</v>
      </c>
      <c r="P49" s="68">
        <f>IFERROR(VLOOKUP(A49,'[3]Recours excep-C2 2016'!$1:$1048576,36,FALSE),0)</f>
        <v>0</v>
      </c>
      <c r="Q49" s="70">
        <f t="shared" si="0"/>
        <v>189.79347584588481</v>
      </c>
      <c r="R49"/>
    </row>
    <row r="50" spans="1:18" x14ac:dyDescent="0.25">
      <c r="A50" s="25" t="s">
        <v>955</v>
      </c>
      <c r="B50" s="6" t="s">
        <v>956</v>
      </c>
      <c r="C50" s="26" t="s">
        <v>78</v>
      </c>
      <c r="D50" s="6" t="s">
        <v>1017</v>
      </c>
      <c r="E50" s="68">
        <f>+IFERROR(VLOOKUP($B50,[1]Feuil4!$1:$1048576,10,FALSE),0)</f>
        <v>0</v>
      </c>
      <c r="F50" s="68">
        <f>+IFERROR(VLOOKUP($B50,[1]Feuil4!$1:$1048576,9,FALSE),0)</f>
        <v>0</v>
      </c>
      <c r="G50" s="68">
        <f>+IFERROR(VLOOKUP($B50,[1]Feuil4!$1:$1048576,4,FALSE),0)</f>
        <v>0</v>
      </c>
      <c r="H50" s="68">
        <f>+IFERROR(VLOOKUP($B50,[1]Feuil4!$1:$1048576,3,FALSE),0)</f>
        <v>0</v>
      </c>
      <c r="I50" s="68">
        <f>+IFERROR(VLOOKUP($B50,[1]Feuil4!$1:$1048576,2,FALSE),0)</f>
        <v>0</v>
      </c>
      <c r="J50" s="68">
        <f>+IFERROR(VLOOKUP($B50,[1]Feuil4!$1:$1048576,7,FALSE),0)</f>
        <v>0</v>
      </c>
      <c r="K50" s="68">
        <f>+IFERROR(VLOOKUP($B50,[1]Feuil4!$1:$1048576,8,FALSE),0)</f>
        <v>0</v>
      </c>
      <c r="L50" s="68">
        <f>+IFERROR(VLOOKUP($B50,[1]Feuil4!$1:$1048576,6,FALSE),0)</f>
        <v>0</v>
      </c>
      <c r="M50" s="68">
        <f>+IFERROR(VLOOKUP($B50,[1]Feuil4!$1:$1048576,5,FALSE),0)</f>
        <v>0</v>
      </c>
      <c r="N50" s="68">
        <f>+IFERROR(VLOOKUP($B50,[1]Feuil4!$1:$1048576,11,FALSE),0)</f>
        <v>0</v>
      </c>
      <c r="O50" s="68">
        <f>IFERROR(VLOOKUP(A50,'[2]TOTAL M11M12 par région'!$1:$1048576,14,FALSE),0)</f>
        <v>36.648763148863281</v>
      </c>
      <c r="P50" s="68">
        <f>IFERROR(VLOOKUP(A50,'[3]Recours excep-C2 2016'!$1:$1048576,36,FALSE),0)</f>
        <v>0</v>
      </c>
      <c r="Q50" s="70">
        <f t="shared" si="0"/>
        <v>36.648763148863281</v>
      </c>
      <c r="R50"/>
    </row>
    <row r="51" spans="1:18" x14ac:dyDescent="0.25">
      <c r="A51" s="6" t="s">
        <v>746</v>
      </c>
      <c r="B51" s="10" t="s">
        <v>747</v>
      </c>
      <c r="C51" s="6" t="s">
        <v>78</v>
      </c>
      <c r="D51" s="6" t="s">
        <v>1017</v>
      </c>
      <c r="E51" s="68">
        <f>+IFERROR(VLOOKUP($B51,[1]Feuil4!$1:$1048576,10,FALSE),0)</f>
        <v>0</v>
      </c>
      <c r="F51" s="68">
        <f>+IFERROR(VLOOKUP($B51,[1]Feuil4!$1:$1048576,9,FALSE),0)</f>
        <v>0</v>
      </c>
      <c r="G51" s="68">
        <f>+IFERROR(VLOOKUP($B51,[1]Feuil4!$1:$1048576,4,FALSE),0)</f>
        <v>0</v>
      </c>
      <c r="H51" s="68">
        <f>+IFERROR(VLOOKUP($B51,[1]Feuil4!$1:$1048576,3,FALSE),0)</f>
        <v>0</v>
      </c>
      <c r="I51" s="68">
        <f>+IFERROR(VLOOKUP($B51,[1]Feuil4!$1:$1048576,2,FALSE),0)</f>
        <v>0</v>
      </c>
      <c r="J51" s="68">
        <f>+IFERROR(VLOOKUP($B51,[1]Feuil4!$1:$1048576,7,FALSE),0)</f>
        <v>0</v>
      </c>
      <c r="K51" s="68">
        <f>+IFERROR(VLOOKUP($B51,[1]Feuil4!$1:$1048576,8,FALSE),0)</f>
        <v>0</v>
      </c>
      <c r="L51" s="68">
        <f>+IFERROR(VLOOKUP($B51,[1]Feuil4!$1:$1048576,6,FALSE),0)</f>
        <v>0</v>
      </c>
      <c r="M51" s="68">
        <f>+IFERROR(VLOOKUP($B51,[1]Feuil4!$1:$1048576,5,FALSE),0)</f>
        <v>0</v>
      </c>
      <c r="N51" s="68">
        <f>+IFERROR(VLOOKUP($B51,[1]Feuil4!$1:$1048576,11,FALSE),0)</f>
        <v>0</v>
      </c>
      <c r="O51" s="68">
        <f>IFERROR(VLOOKUP(A51,'[2]TOTAL M11M12 par région'!$1:$1048576,14,FALSE),0)</f>
        <v>14310.871314841585</v>
      </c>
      <c r="P51" s="68">
        <f>IFERROR(VLOOKUP(A51,'[3]Recours excep-C2 2016'!$1:$1048576,36,FALSE),0)</f>
        <v>27547.985823516436</v>
      </c>
      <c r="Q51" s="70">
        <f t="shared" si="0"/>
        <v>41858.85713835802</v>
      </c>
      <c r="R51"/>
    </row>
    <row r="52" spans="1:18" hidden="1" x14ac:dyDescent="0.25">
      <c r="A52" s="41" t="s">
        <v>1162</v>
      </c>
      <c r="B52" s="26" t="s">
        <v>1111</v>
      </c>
      <c r="C52" s="26" t="s">
        <v>20</v>
      </c>
      <c r="D52" s="6" t="s">
        <v>1017</v>
      </c>
      <c r="E52" s="68">
        <f>+IFERROR(VLOOKUP($B52,[1]Feuil4!$1:$1048576,10,FALSE),0)</f>
        <v>0</v>
      </c>
      <c r="F52" s="68">
        <f>+IFERROR(VLOOKUP($B52,[1]Feuil4!$1:$1048576,9,FALSE),0)</f>
        <v>0</v>
      </c>
      <c r="G52" s="68">
        <f>+IFERROR(VLOOKUP($B52,[1]Feuil4!$1:$1048576,4,FALSE),0)</f>
        <v>0</v>
      </c>
      <c r="H52" s="68">
        <f>+IFERROR(VLOOKUP($B52,[1]Feuil4!$1:$1048576,3,FALSE),0)</f>
        <v>0</v>
      </c>
      <c r="I52" s="68">
        <f>+IFERROR(VLOOKUP($B52,[1]Feuil4!$1:$1048576,2,FALSE),0)</f>
        <v>0</v>
      </c>
      <c r="J52" s="68">
        <f>+IFERROR(VLOOKUP($B52,[1]Feuil4!$1:$1048576,7,FALSE),0)</f>
        <v>0</v>
      </c>
      <c r="K52" s="68">
        <f>+IFERROR(VLOOKUP($B52,[1]Feuil4!$1:$1048576,8,FALSE),0)</f>
        <v>0</v>
      </c>
      <c r="L52" s="68">
        <f>+IFERROR(VLOOKUP($B52,[1]Feuil4!$1:$1048576,6,FALSE),0)</f>
        <v>0</v>
      </c>
      <c r="M52" s="68">
        <f>+IFERROR(VLOOKUP($B52,[1]Feuil4!$1:$1048576,5,FALSE),0)</f>
        <v>0</v>
      </c>
      <c r="N52" s="68">
        <f>+IFERROR(VLOOKUP($B52,[1]Feuil4!$1:$1048576,11,FALSE),0)</f>
        <v>0</v>
      </c>
      <c r="O52" s="68">
        <f>IFERROR(VLOOKUP(A52,'[2]TOTAL M11M12 par région'!$1:$1048576,14,FALSE),0)</f>
        <v>0</v>
      </c>
      <c r="P52" s="68">
        <f>IFERROR(VLOOKUP(A52,'[3]Recours excep-C2 2016'!$1:$1048576,36,FALSE),0)</f>
        <v>0</v>
      </c>
      <c r="Q52" s="70">
        <f t="shared" si="0"/>
        <v>0</v>
      </c>
      <c r="R52"/>
    </row>
    <row r="53" spans="1:18" hidden="1" x14ac:dyDescent="0.25">
      <c r="A53" s="6" t="s">
        <v>736</v>
      </c>
      <c r="B53" s="6" t="s">
        <v>737</v>
      </c>
      <c r="C53" s="6" t="s">
        <v>20</v>
      </c>
      <c r="D53" s="6" t="s">
        <v>1017</v>
      </c>
      <c r="E53" s="68">
        <f>+IFERROR(VLOOKUP($B53,[1]Feuil4!$1:$1048576,10,FALSE),0)</f>
        <v>0</v>
      </c>
      <c r="F53" s="68">
        <f>+IFERROR(VLOOKUP($B53,[1]Feuil4!$1:$1048576,9,FALSE),0)</f>
        <v>0</v>
      </c>
      <c r="G53" s="68">
        <f>+IFERROR(VLOOKUP($B53,[1]Feuil4!$1:$1048576,4,FALSE),0)</f>
        <v>0</v>
      </c>
      <c r="H53" s="68">
        <f>+IFERROR(VLOOKUP($B53,[1]Feuil4!$1:$1048576,3,FALSE),0)</f>
        <v>0</v>
      </c>
      <c r="I53" s="68">
        <f>+IFERROR(VLOOKUP($B53,[1]Feuil4!$1:$1048576,2,FALSE),0)</f>
        <v>0</v>
      </c>
      <c r="J53" s="68">
        <f>+IFERROR(VLOOKUP($B53,[1]Feuil4!$1:$1048576,7,FALSE),0)</f>
        <v>0</v>
      </c>
      <c r="K53" s="68">
        <f>+IFERROR(VLOOKUP($B53,[1]Feuil4!$1:$1048576,8,FALSE),0)</f>
        <v>0</v>
      </c>
      <c r="L53" s="68">
        <f>+IFERROR(VLOOKUP($B53,[1]Feuil4!$1:$1048576,6,FALSE),0)</f>
        <v>0</v>
      </c>
      <c r="M53" s="68">
        <f>+IFERROR(VLOOKUP($B53,[1]Feuil4!$1:$1048576,5,FALSE),0)</f>
        <v>0</v>
      </c>
      <c r="N53" s="68">
        <f>+IFERROR(VLOOKUP($B53,[1]Feuil4!$1:$1048576,11,FALSE),0)</f>
        <v>0</v>
      </c>
      <c r="O53" s="68">
        <f>IFERROR(VLOOKUP(A53,'[2]TOTAL M11M12 par région'!$1:$1048576,14,FALSE),0)</f>
        <v>0</v>
      </c>
      <c r="P53" s="68">
        <f>IFERROR(VLOOKUP(A53,'[3]Recours excep-C2 2016'!$1:$1048576,36,FALSE),0)</f>
        <v>0</v>
      </c>
      <c r="Q53" s="70">
        <f t="shared" si="0"/>
        <v>0</v>
      </c>
      <c r="R53"/>
    </row>
    <row r="54" spans="1:18" hidden="1" x14ac:dyDescent="0.25">
      <c r="A54" s="6" t="s">
        <v>712</v>
      </c>
      <c r="B54" s="6" t="s">
        <v>713</v>
      </c>
      <c r="C54" s="6" t="s">
        <v>23</v>
      </c>
      <c r="D54" s="6" t="s">
        <v>1017</v>
      </c>
      <c r="E54" s="68">
        <f>+IFERROR(VLOOKUP($B54,[1]Feuil4!$1:$1048576,10,FALSE),0)</f>
        <v>0</v>
      </c>
      <c r="F54" s="68">
        <f>+IFERROR(VLOOKUP($B54,[1]Feuil4!$1:$1048576,9,FALSE),0)</f>
        <v>0</v>
      </c>
      <c r="G54" s="68">
        <f>+IFERROR(VLOOKUP($B54,[1]Feuil4!$1:$1048576,4,FALSE),0)</f>
        <v>0</v>
      </c>
      <c r="H54" s="68">
        <f>+IFERROR(VLOOKUP($B54,[1]Feuil4!$1:$1048576,3,FALSE),0)</f>
        <v>0</v>
      </c>
      <c r="I54" s="68">
        <f>+IFERROR(VLOOKUP($B54,[1]Feuil4!$1:$1048576,2,FALSE),0)</f>
        <v>0</v>
      </c>
      <c r="J54" s="68">
        <f>+IFERROR(VLOOKUP($B54,[1]Feuil4!$1:$1048576,7,FALSE),0)</f>
        <v>0</v>
      </c>
      <c r="K54" s="68">
        <f>+IFERROR(VLOOKUP($B54,[1]Feuil4!$1:$1048576,8,FALSE),0)</f>
        <v>0</v>
      </c>
      <c r="L54" s="68">
        <f>+IFERROR(VLOOKUP($B54,[1]Feuil4!$1:$1048576,6,FALSE),0)</f>
        <v>0</v>
      </c>
      <c r="M54" s="68">
        <f>+IFERROR(VLOOKUP($B54,[1]Feuil4!$1:$1048576,5,FALSE),0)</f>
        <v>0</v>
      </c>
      <c r="N54" s="68">
        <f>+IFERROR(VLOOKUP($B54,[1]Feuil4!$1:$1048576,11,FALSE),0)</f>
        <v>0</v>
      </c>
      <c r="O54" s="68">
        <f>IFERROR(VLOOKUP(A54,'[2]TOTAL M11M12 par région'!$1:$1048576,14,FALSE),0)</f>
        <v>0</v>
      </c>
      <c r="P54" s="68">
        <f>IFERROR(VLOOKUP(A54,'[3]Recours excep-C2 2016'!$1:$1048576,36,FALSE),0)</f>
        <v>0</v>
      </c>
      <c r="Q54" s="70">
        <f t="shared" si="0"/>
        <v>0</v>
      </c>
      <c r="R54"/>
    </row>
    <row r="55" spans="1:18" hidden="1" x14ac:dyDescent="0.25">
      <c r="A55" s="15" t="s">
        <v>762</v>
      </c>
      <c r="B55" s="16" t="s">
        <v>763</v>
      </c>
      <c r="C55" s="15" t="s">
        <v>175</v>
      </c>
      <c r="D55" s="6" t="s">
        <v>1017</v>
      </c>
      <c r="E55" s="68">
        <f>+IFERROR(VLOOKUP($B55,[1]Feuil4!$1:$1048576,10,FALSE),0)</f>
        <v>0</v>
      </c>
      <c r="F55" s="68">
        <f>+IFERROR(VLOOKUP($B55,[1]Feuil4!$1:$1048576,9,FALSE),0)</f>
        <v>0</v>
      </c>
      <c r="G55" s="68">
        <f>+IFERROR(VLOOKUP($B55,[1]Feuil4!$1:$1048576,4,FALSE),0)</f>
        <v>0</v>
      </c>
      <c r="H55" s="68">
        <f>+IFERROR(VLOOKUP($B55,[1]Feuil4!$1:$1048576,3,FALSE),0)</f>
        <v>0</v>
      </c>
      <c r="I55" s="68">
        <f>+IFERROR(VLOOKUP($B55,[1]Feuil4!$1:$1048576,2,FALSE),0)</f>
        <v>0</v>
      </c>
      <c r="J55" s="68">
        <f>+IFERROR(VLOOKUP($B55,[1]Feuil4!$1:$1048576,7,FALSE),0)</f>
        <v>0</v>
      </c>
      <c r="K55" s="68">
        <f>+IFERROR(VLOOKUP($B55,[1]Feuil4!$1:$1048576,8,FALSE),0)</f>
        <v>0</v>
      </c>
      <c r="L55" s="68">
        <f>+IFERROR(VLOOKUP($B55,[1]Feuil4!$1:$1048576,6,FALSE),0)</f>
        <v>0</v>
      </c>
      <c r="M55" s="68">
        <f>+IFERROR(VLOOKUP($B55,[1]Feuil4!$1:$1048576,5,FALSE),0)</f>
        <v>0</v>
      </c>
      <c r="N55" s="68">
        <f>+IFERROR(VLOOKUP($B55,[1]Feuil4!$1:$1048576,11,FALSE),0)</f>
        <v>0</v>
      </c>
      <c r="O55" s="68">
        <f>IFERROR(VLOOKUP(A55,'[2]TOTAL M11M12 par région'!$1:$1048576,14,FALSE),0)</f>
        <v>0</v>
      </c>
      <c r="P55" s="68">
        <f>IFERROR(VLOOKUP(A55,'[3]Recours excep-C2 2016'!$1:$1048576,36,FALSE),0)</f>
        <v>0</v>
      </c>
      <c r="Q55" s="70">
        <f t="shared" si="0"/>
        <v>0</v>
      </c>
      <c r="R55"/>
    </row>
    <row r="56" spans="1:18" s="63" customFormat="1" x14ac:dyDescent="0.25">
      <c r="A56" s="65" t="s">
        <v>1213</v>
      </c>
      <c r="B56" s="66" t="s">
        <v>1252</v>
      </c>
      <c r="C56" s="64" t="s">
        <v>78</v>
      </c>
      <c r="D56" s="64" t="s">
        <v>1017</v>
      </c>
      <c r="E56" s="68">
        <f>+IFERROR(VLOOKUP($B56,[1]Feuil4!$1:$1048576,10,FALSE),0)</f>
        <v>0</v>
      </c>
      <c r="F56" s="68">
        <f>+IFERROR(VLOOKUP($B56,[1]Feuil4!$1:$1048576,9,FALSE),0)</f>
        <v>0</v>
      </c>
      <c r="G56" s="68">
        <f>+IFERROR(VLOOKUP($B56,[1]Feuil4!$1:$1048576,4,FALSE),0)</f>
        <v>0</v>
      </c>
      <c r="H56" s="68">
        <f>+IFERROR(VLOOKUP($B56,[1]Feuil4!$1:$1048576,3,FALSE),0)</f>
        <v>0</v>
      </c>
      <c r="I56" s="68">
        <f>+IFERROR(VLOOKUP($B56,[1]Feuil4!$1:$1048576,2,FALSE),0)</f>
        <v>0</v>
      </c>
      <c r="J56" s="68">
        <f>+IFERROR(VLOOKUP($B56,[1]Feuil4!$1:$1048576,7,FALSE),0)</f>
        <v>0</v>
      </c>
      <c r="K56" s="68">
        <f>+IFERROR(VLOOKUP($B56,[1]Feuil4!$1:$1048576,8,FALSE),0)</f>
        <v>0</v>
      </c>
      <c r="L56" s="68">
        <f>+IFERROR(VLOOKUP($B56,[1]Feuil4!$1:$1048576,6,FALSE),0)</f>
        <v>0</v>
      </c>
      <c r="M56" s="68">
        <f>+IFERROR(VLOOKUP($B56,[1]Feuil4!$1:$1048576,5,FALSE),0)</f>
        <v>0</v>
      </c>
      <c r="N56" s="68">
        <f>+IFERROR(VLOOKUP($B56,[1]Feuil4!$1:$1048576,11,FALSE),0)</f>
        <v>0</v>
      </c>
      <c r="O56" s="68">
        <f>IFERROR(VLOOKUP(A56,'[2]TOTAL M11M12 par région'!$1:$1048576,14,FALSE),0)</f>
        <v>1088.0566786755935</v>
      </c>
      <c r="P56" s="68">
        <f>IFERROR(VLOOKUP(A56,'[3]Recours excep-C2 2016'!$1:$1048576,36,FALSE),0)</f>
        <v>0</v>
      </c>
      <c r="Q56" s="70">
        <f t="shared" si="0"/>
        <v>1088.0566786755935</v>
      </c>
    </row>
    <row r="57" spans="1:18" x14ac:dyDescent="0.25">
      <c r="A57" s="38" t="s">
        <v>957</v>
      </c>
      <c r="B57" s="6" t="s">
        <v>1016</v>
      </c>
      <c r="C57" s="6" t="s">
        <v>78</v>
      </c>
      <c r="D57" s="6" t="s">
        <v>1017</v>
      </c>
      <c r="E57" s="68">
        <f>+IFERROR(VLOOKUP($B57,[1]Feuil4!$1:$1048576,10,FALSE),0)</f>
        <v>0</v>
      </c>
      <c r="F57" s="68">
        <f>+IFERROR(VLOOKUP($B57,[1]Feuil4!$1:$1048576,9,FALSE),0)</f>
        <v>0</v>
      </c>
      <c r="G57" s="68">
        <f>+IFERROR(VLOOKUP($B57,[1]Feuil4!$1:$1048576,4,FALSE),0)</f>
        <v>0</v>
      </c>
      <c r="H57" s="68">
        <f>+IFERROR(VLOOKUP($B57,[1]Feuil4!$1:$1048576,3,FALSE),0)</f>
        <v>0</v>
      </c>
      <c r="I57" s="68">
        <f>+IFERROR(VLOOKUP($B57,[1]Feuil4!$1:$1048576,2,FALSE),0)</f>
        <v>0</v>
      </c>
      <c r="J57" s="68">
        <f>+IFERROR(VLOOKUP($B57,[1]Feuil4!$1:$1048576,7,FALSE),0)</f>
        <v>0</v>
      </c>
      <c r="K57" s="68">
        <f>+IFERROR(VLOOKUP($B57,[1]Feuil4!$1:$1048576,8,FALSE),0)</f>
        <v>0</v>
      </c>
      <c r="L57" s="68">
        <f>+IFERROR(VLOOKUP($B57,[1]Feuil4!$1:$1048576,6,FALSE),0)</f>
        <v>0</v>
      </c>
      <c r="M57" s="68">
        <f>+IFERROR(VLOOKUP($B57,[1]Feuil4!$1:$1048576,5,FALSE),0)</f>
        <v>0</v>
      </c>
      <c r="N57" s="68">
        <f>+IFERROR(VLOOKUP($B57,[1]Feuil4!$1:$1048576,11,FALSE),0)</f>
        <v>0</v>
      </c>
      <c r="O57" s="68">
        <f>IFERROR(VLOOKUP(A57,'[2]TOTAL M11M12 par région'!$1:$1048576,14,FALSE),0)</f>
        <v>1871.8434533735781</v>
      </c>
      <c r="P57" s="68">
        <f>IFERROR(VLOOKUP(A57,'[3]Recours excep-C2 2016'!$1:$1048576,36,FALSE),0)</f>
        <v>0</v>
      </c>
      <c r="Q57" s="70">
        <f t="shared" si="0"/>
        <v>1871.8434533735781</v>
      </c>
      <c r="R57"/>
    </row>
    <row r="58" spans="1:18" x14ac:dyDescent="0.25">
      <c r="A58" s="40" t="s">
        <v>1201</v>
      </c>
      <c r="B58" s="16" t="s">
        <v>1200</v>
      </c>
      <c r="C58" s="15" t="s">
        <v>78</v>
      </c>
      <c r="D58" s="6" t="s">
        <v>1017</v>
      </c>
      <c r="E58" s="68">
        <f>+IFERROR(VLOOKUP($B58,[1]Feuil4!$1:$1048576,10,FALSE),0)</f>
        <v>0</v>
      </c>
      <c r="F58" s="68">
        <f>+IFERROR(VLOOKUP($B58,[1]Feuil4!$1:$1048576,9,FALSE),0)</f>
        <v>0</v>
      </c>
      <c r="G58" s="68">
        <f>+IFERROR(VLOOKUP($B58,[1]Feuil4!$1:$1048576,4,FALSE),0)</f>
        <v>0</v>
      </c>
      <c r="H58" s="68">
        <f>+IFERROR(VLOOKUP($B58,[1]Feuil4!$1:$1048576,3,FALSE),0)</f>
        <v>0</v>
      </c>
      <c r="I58" s="68">
        <f>+IFERROR(VLOOKUP($B58,[1]Feuil4!$1:$1048576,2,FALSE),0)</f>
        <v>0</v>
      </c>
      <c r="J58" s="68">
        <f>+IFERROR(VLOOKUP($B58,[1]Feuil4!$1:$1048576,7,FALSE),0)</f>
        <v>0</v>
      </c>
      <c r="K58" s="68">
        <f>+IFERROR(VLOOKUP($B58,[1]Feuil4!$1:$1048576,8,FALSE),0)</f>
        <v>0</v>
      </c>
      <c r="L58" s="68">
        <f>+IFERROR(VLOOKUP($B58,[1]Feuil4!$1:$1048576,6,FALSE),0)</f>
        <v>0</v>
      </c>
      <c r="M58" s="68">
        <f>+IFERROR(VLOOKUP($B58,[1]Feuil4!$1:$1048576,5,FALSE),0)</f>
        <v>0</v>
      </c>
      <c r="N58" s="68">
        <f>+IFERROR(VLOOKUP($B58,[1]Feuil4!$1:$1048576,11,FALSE),0)</f>
        <v>0</v>
      </c>
      <c r="O58" s="68">
        <f>IFERROR(VLOOKUP(A58,'[2]TOTAL M11M12 par région'!$1:$1048576,14,FALSE),0)</f>
        <v>10370.40237360834</v>
      </c>
      <c r="P58" s="68">
        <f>IFERROR(VLOOKUP(A58,'[3]Recours excep-C2 2016'!$1:$1048576,36,FALSE),0)</f>
        <v>0</v>
      </c>
      <c r="Q58" s="70">
        <f t="shared" si="0"/>
        <v>10370.40237360834</v>
      </c>
      <c r="R58"/>
    </row>
    <row r="59" spans="1:18" x14ac:dyDescent="0.25">
      <c r="A59" s="25" t="s">
        <v>958</v>
      </c>
      <c r="B59" s="6" t="s">
        <v>959</v>
      </c>
      <c r="C59" s="6" t="s">
        <v>78</v>
      </c>
      <c r="D59" s="6" t="s">
        <v>1017</v>
      </c>
      <c r="E59" s="68">
        <f>+IFERROR(VLOOKUP($B59,[1]Feuil4!$1:$1048576,10,FALSE),0)</f>
        <v>0</v>
      </c>
      <c r="F59" s="68">
        <f>+IFERROR(VLOOKUP($B59,[1]Feuil4!$1:$1048576,9,FALSE),0)</f>
        <v>0</v>
      </c>
      <c r="G59" s="68">
        <f>+IFERROR(VLOOKUP($B59,[1]Feuil4!$1:$1048576,4,FALSE),0)</f>
        <v>0</v>
      </c>
      <c r="H59" s="68">
        <f>+IFERROR(VLOOKUP($B59,[1]Feuil4!$1:$1048576,3,FALSE),0)</f>
        <v>0</v>
      </c>
      <c r="I59" s="68">
        <f>+IFERROR(VLOOKUP($B59,[1]Feuil4!$1:$1048576,2,FALSE),0)</f>
        <v>0</v>
      </c>
      <c r="J59" s="68">
        <f>+IFERROR(VLOOKUP($B59,[1]Feuil4!$1:$1048576,7,FALSE),0)</f>
        <v>0</v>
      </c>
      <c r="K59" s="68">
        <f>+IFERROR(VLOOKUP($B59,[1]Feuil4!$1:$1048576,8,FALSE),0)</f>
        <v>0</v>
      </c>
      <c r="L59" s="68">
        <f>+IFERROR(VLOOKUP($B59,[1]Feuil4!$1:$1048576,6,FALSE),0)</f>
        <v>0</v>
      </c>
      <c r="M59" s="68">
        <f>+IFERROR(VLOOKUP($B59,[1]Feuil4!$1:$1048576,5,FALSE),0)</f>
        <v>0</v>
      </c>
      <c r="N59" s="68">
        <f>+IFERROR(VLOOKUP($B59,[1]Feuil4!$1:$1048576,11,FALSE),0)</f>
        <v>0</v>
      </c>
      <c r="O59" s="68">
        <f>IFERROR(VLOOKUP(A59,'[2]TOTAL M11M12 par région'!$1:$1048576,14,FALSE),0)</f>
        <v>13231.160692547513</v>
      </c>
      <c r="P59" s="68">
        <f>IFERROR(VLOOKUP(A59,'[3]Recours excep-C2 2016'!$1:$1048576,36,FALSE),0)</f>
        <v>0</v>
      </c>
      <c r="Q59" s="70">
        <f t="shared" si="0"/>
        <v>13231.160692547513</v>
      </c>
      <c r="R59"/>
    </row>
    <row r="60" spans="1:18" x14ac:dyDescent="0.25">
      <c r="A60" s="6" t="s">
        <v>752</v>
      </c>
      <c r="B60" s="6" t="s">
        <v>753</v>
      </c>
      <c r="C60" s="6" t="s">
        <v>17</v>
      </c>
      <c r="D60" s="6" t="s">
        <v>1017</v>
      </c>
      <c r="E60" s="68">
        <f>+IFERROR(VLOOKUP($B60,[1]Feuil4!$1:$1048576,10,FALSE),0)</f>
        <v>0</v>
      </c>
      <c r="F60" s="68">
        <f>+IFERROR(VLOOKUP($B60,[1]Feuil4!$1:$1048576,9,FALSE),0)</f>
        <v>0</v>
      </c>
      <c r="G60" s="68">
        <f>+IFERROR(VLOOKUP($B60,[1]Feuil4!$1:$1048576,4,FALSE),0)</f>
        <v>1072369</v>
      </c>
      <c r="H60" s="68">
        <f>+IFERROR(VLOOKUP($B60,[1]Feuil4!$1:$1048576,3,FALSE),0)</f>
        <v>0</v>
      </c>
      <c r="I60" s="68">
        <f>+IFERROR(VLOOKUP($B60,[1]Feuil4!$1:$1048576,2,FALSE),0)</f>
        <v>346825</v>
      </c>
      <c r="J60" s="68">
        <f>+IFERROR(VLOOKUP($B60,[1]Feuil4!$1:$1048576,7,FALSE),0)</f>
        <v>1917946</v>
      </c>
      <c r="K60" s="68">
        <f>+IFERROR(VLOOKUP($B60,[1]Feuil4!$1:$1048576,8,FALSE),0)</f>
        <v>0</v>
      </c>
      <c r="L60" s="68">
        <f>+IFERROR(VLOOKUP($B60,[1]Feuil4!$1:$1048576,6,FALSE),0)</f>
        <v>244192</v>
      </c>
      <c r="M60" s="68">
        <f>+IFERROR(VLOOKUP($B60,[1]Feuil4!$1:$1048576,5,FALSE),0)</f>
        <v>0</v>
      </c>
      <c r="N60" s="68">
        <f>+IFERROR(VLOOKUP($B60,[1]Feuil4!$1:$1048576,11,FALSE),0)</f>
        <v>0</v>
      </c>
      <c r="O60" s="68">
        <f>IFERROR(VLOOKUP(A60,'[2]TOTAL M11M12 par région'!$1:$1048576,14,FALSE),0)</f>
        <v>473315.05792794004</v>
      </c>
      <c r="P60" s="68">
        <f>IFERROR(VLOOKUP(A60,'[3]Recours excep-C2 2016'!$1:$1048576,36,FALSE),0)</f>
        <v>3381470.243697295</v>
      </c>
      <c r="Q60" s="70">
        <f t="shared" si="0"/>
        <v>7436117.301625235</v>
      </c>
      <c r="R60"/>
    </row>
    <row r="61" spans="1:18" hidden="1" x14ac:dyDescent="0.25">
      <c r="A61" s="25" t="s">
        <v>960</v>
      </c>
      <c r="B61" s="6" t="s">
        <v>961</v>
      </c>
      <c r="C61" s="6" t="s">
        <v>20</v>
      </c>
      <c r="D61" s="6" t="s">
        <v>1017</v>
      </c>
      <c r="E61" s="68">
        <f>+IFERROR(VLOOKUP($B61,[1]Feuil4!$1:$1048576,10,FALSE),0)</f>
        <v>0</v>
      </c>
      <c r="F61" s="68">
        <f>+IFERROR(VLOOKUP($B61,[1]Feuil4!$1:$1048576,9,FALSE),0)</f>
        <v>0</v>
      </c>
      <c r="G61" s="68">
        <f>+IFERROR(VLOOKUP($B61,[1]Feuil4!$1:$1048576,4,FALSE),0)</f>
        <v>0</v>
      </c>
      <c r="H61" s="68">
        <f>+IFERROR(VLOOKUP($B61,[1]Feuil4!$1:$1048576,3,FALSE),0)</f>
        <v>0</v>
      </c>
      <c r="I61" s="68">
        <f>+IFERROR(VLOOKUP($B61,[1]Feuil4!$1:$1048576,2,FALSE),0)</f>
        <v>0</v>
      </c>
      <c r="J61" s="68">
        <f>+IFERROR(VLOOKUP($B61,[1]Feuil4!$1:$1048576,7,FALSE),0)</f>
        <v>0</v>
      </c>
      <c r="K61" s="68">
        <f>+IFERROR(VLOOKUP($B61,[1]Feuil4!$1:$1048576,8,FALSE),0)</f>
        <v>0</v>
      </c>
      <c r="L61" s="68">
        <f>+IFERROR(VLOOKUP($B61,[1]Feuil4!$1:$1048576,6,FALSE),0)</f>
        <v>0</v>
      </c>
      <c r="M61" s="68">
        <f>+IFERROR(VLOOKUP($B61,[1]Feuil4!$1:$1048576,5,FALSE),0)</f>
        <v>0</v>
      </c>
      <c r="N61" s="68">
        <f>+IFERROR(VLOOKUP($B61,[1]Feuil4!$1:$1048576,11,FALSE),0)</f>
        <v>0</v>
      </c>
      <c r="O61" s="68">
        <f>IFERROR(VLOOKUP(A61,'[2]TOTAL M11M12 par région'!$1:$1048576,14,FALSE),0)</f>
        <v>0</v>
      </c>
      <c r="P61" s="68">
        <f>IFERROR(VLOOKUP(A61,'[3]Recours excep-C2 2016'!$1:$1048576,36,FALSE),0)</f>
        <v>0</v>
      </c>
      <c r="Q61" s="70">
        <f t="shared" si="0"/>
        <v>0</v>
      </c>
      <c r="R61"/>
    </row>
    <row r="62" spans="1:18" x14ac:dyDescent="0.25">
      <c r="A62" s="6" t="s">
        <v>742</v>
      </c>
      <c r="B62" s="6" t="s">
        <v>743</v>
      </c>
      <c r="C62" s="6" t="s">
        <v>23</v>
      </c>
      <c r="D62" s="6" t="s">
        <v>1017</v>
      </c>
      <c r="E62" s="68">
        <f>+IFERROR(VLOOKUP($B62,[1]Feuil4!$1:$1048576,10,FALSE),0)</f>
        <v>0</v>
      </c>
      <c r="F62" s="68">
        <f>+IFERROR(VLOOKUP($B62,[1]Feuil4!$1:$1048576,9,FALSE),0)</f>
        <v>0</v>
      </c>
      <c r="G62" s="68">
        <f>+IFERROR(VLOOKUP($B62,[1]Feuil4!$1:$1048576,4,FALSE),0)</f>
        <v>0</v>
      </c>
      <c r="H62" s="68">
        <f>+IFERROR(VLOOKUP($B62,[1]Feuil4!$1:$1048576,3,FALSE),0)</f>
        <v>0</v>
      </c>
      <c r="I62" s="68">
        <f>+IFERROR(VLOOKUP($B62,[1]Feuil4!$1:$1048576,2,FALSE),0)</f>
        <v>0</v>
      </c>
      <c r="J62" s="68">
        <f>+IFERROR(VLOOKUP($B62,[1]Feuil4!$1:$1048576,7,FALSE),0)</f>
        <v>0</v>
      </c>
      <c r="K62" s="68">
        <f>+IFERROR(VLOOKUP($B62,[1]Feuil4!$1:$1048576,8,FALSE),0)</f>
        <v>0</v>
      </c>
      <c r="L62" s="68">
        <f>+IFERROR(VLOOKUP($B62,[1]Feuil4!$1:$1048576,6,FALSE),0)</f>
        <v>0</v>
      </c>
      <c r="M62" s="68">
        <f>+IFERROR(VLOOKUP($B62,[1]Feuil4!$1:$1048576,5,FALSE),0)</f>
        <v>0</v>
      </c>
      <c r="N62" s="68">
        <f>+IFERROR(VLOOKUP($B62,[1]Feuil4!$1:$1048576,11,FALSE),0)</f>
        <v>0</v>
      </c>
      <c r="O62" s="68">
        <f>IFERROR(VLOOKUP(A62,'[2]TOTAL M11M12 par région'!$1:$1048576,14,FALSE),0)</f>
        <v>153173.69528294803</v>
      </c>
      <c r="P62" s="68">
        <f>IFERROR(VLOOKUP(A62,'[3]Recours excep-C2 2016'!$1:$1048576,36,FALSE),0)</f>
        <v>5330.1540530351895</v>
      </c>
      <c r="Q62" s="70">
        <f t="shared" si="0"/>
        <v>158503.84933598322</v>
      </c>
      <c r="R62"/>
    </row>
    <row r="63" spans="1:18" x14ac:dyDescent="0.25">
      <c r="A63" s="25" t="s">
        <v>962</v>
      </c>
      <c r="B63" s="6" t="s">
        <v>963</v>
      </c>
      <c r="C63" s="6" t="s">
        <v>78</v>
      </c>
      <c r="D63" s="6" t="s">
        <v>1017</v>
      </c>
      <c r="E63" s="68">
        <f>+IFERROR(VLOOKUP($B63,[1]Feuil4!$1:$1048576,10,FALSE),0)</f>
        <v>0</v>
      </c>
      <c r="F63" s="68">
        <f>+IFERROR(VLOOKUP($B63,[1]Feuil4!$1:$1048576,9,FALSE),0)</f>
        <v>0</v>
      </c>
      <c r="G63" s="68">
        <f>+IFERROR(VLOOKUP($B63,[1]Feuil4!$1:$1048576,4,FALSE),0)</f>
        <v>0</v>
      </c>
      <c r="H63" s="68">
        <f>+IFERROR(VLOOKUP($B63,[1]Feuil4!$1:$1048576,3,FALSE),0)</f>
        <v>0</v>
      </c>
      <c r="I63" s="68">
        <f>+IFERROR(VLOOKUP($B63,[1]Feuil4!$1:$1048576,2,FALSE),0)</f>
        <v>0</v>
      </c>
      <c r="J63" s="68">
        <f>+IFERROR(VLOOKUP($B63,[1]Feuil4!$1:$1048576,7,FALSE),0)</f>
        <v>0</v>
      </c>
      <c r="K63" s="68">
        <f>+IFERROR(VLOOKUP($B63,[1]Feuil4!$1:$1048576,8,FALSE),0)</f>
        <v>0</v>
      </c>
      <c r="L63" s="68">
        <f>+IFERROR(VLOOKUP($B63,[1]Feuil4!$1:$1048576,6,FALSE),0)</f>
        <v>0</v>
      </c>
      <c r="M63" s="68">
        <f>+IFERROR(VLOOKUP($B63,[1]Feuil4!$1:$1048576,5,FALSE),0)</f>
        <v>0</v>
      </c>
      <c r="N63" s="68">
        <f>+IFERROR(VLOOKUP($B63,[1]Feuil4!$1:$1048576,11,FALSE),0)</f>
        <v>0</v>
      </c>
      <c r="O63" s="68">
        <f>IFERROR(VLOOKUP(A63,'[2]TOTAL M11M12 par région'!$1:$1048576,14,FALSE),0)</f>
        <v>1769.697537828958</v>
      </c>
      <c r="P63" s="68">
        <f>IFERROR(VLOOKUP(A63,'[3]Recours excep-C2 2016'!$1:$1048576,36,FALSE),0)</f>
        <v>0</v>
      </c>
      <c r="Q63" s="70">
        <f t="shared" si="0"/>
        <v>1769.697537828958</v>
      </c>
      <c r="R63"/>
    </row>
    <row r="64" spans="1:18" x14ac:dyDescent="0.25">
      <c r="A64" s="6" t="s">
        <v>760</v>
      </c>
      <c r="B64" s="6" t="s">
        <v>761</v>
      </c>
      <c r="C64" s="6" t="s">
        <v>20</v>
      </c>
      <c r="D64" s="6" t="s">
        <v>1017</v>
      </c>
      <c r="E64" s="68">
        <f>+IFERROR(VLOOKUP($B64,[1]Feuil4!$1:$1048576,10,FALSE),0)</f>
        <v>0</v>
      </c>
      <c r="F64" s="68">
        <f>+IFERROR(VLOOKUP($B64,[1]Feuil4!$1:$1048576,9,FALSE),0)</f>
        <v>0</v>
      </c>
      <c r="G64" s="68">
        <f>+IFERROR(VLOOKUP($B64,[1]Feuil4!$1:$1048576,4,FALSE),0)</f>
        <v>0</v>
      </c>
      <c r="H64" s="68">
        <f>+IFERROR(VLOOKUP($B64,[1]Feuil4!$1:$1048576,3,FALSE),0)</f>
        <v>0</v>
      </c>
      <c r="I64" s="68">
        <f>+IFERROR(VLOOKUP($B64,[1]Feuil4!$1:$1048576,2,FALSE),0)</f>
        <v>0</v>
      </c>
      <c r="J64" s="68">
        <f>+IFERROR(VLOOKUP($B64,[1]Feuil4!$1:$1048576,7,FALSE),0)</f>
        <v>0</v>
      </c>
      <c r="K64" s="68">
        <f>+IFERROR(VLOOKUP($B64,[1]Feuil4!$1:$1048576,8,FALSE),0)</f>
        <v>0</v>
      </c>
      <c r="L64" s="68">
        <f>+IFERROR(VLOOKUP($B64,[1]Feuil4!$1:$1048576,6,FALSE),0)</f>
        <v>0</v>
      </c>
      <c r="M64" s="68">
        <f>+IFERROR(VLOOKUP($B64,[1]Feuil4!$1:$1048576,5,FALSE),0)</f>
        <v>0</v>
      </c>
      <c r="N64" s="68">
        <f>+IFERROR(VLOOKUP($B64,[1]Feuil4!$1:$1048576,11,FALSE),0)</f>
        <v>0</v>
      </c>
      <c r="O64" s="68">
        <f>IFERROR(VLOOKUP(A64,'[2]TOTAL M11M12 par région'!$1:$1048576,14,FALSE),0)</f>
        <v>6418.7163399500605</v>
      </c>
      <c r="P64" s="68">
        <f>IFERROR(VLOOKUP(A64,'[3]Recours excep-C2 2016'!$1:$1048576,36,FALSE),0)</f>
        <v>0</v>
      </c>
      <c r="Q64" s="70">
        <f t="shared" si="0"/>
        <v>6418.7163399500605</v>
      </c>
      <c r="R64"/>
    </row>
    <row r="65" spans="1:18" x14ac:dyDescent="0.25">
      <c r="A65" s="6" t="s">
        <v>754</v>
      </c>
      <c r="B65" s="6" t="s">
        <v>755</v>
      </c>
      <c r="C65" s="6" t="s">
        <v>78</v>
      </c>
      <c r="D65" s="6" t="s">
        <v>1017</v>
      </c>
      <c r="E65" s="68">
        <f>+IFERROR(VLOOKUP($B65,[1]Feuil4!$1:$1048576,10,FALSE),0)</f>
        <v>0</v>
      </c>
      <c r="F65" s="68">
        <f>+IFERROR(VLOOKUP($B65,[1]Feuil4!$1:$1048576,9,FALSE),0)</f>
        <v>0</v>
      </c>
      <c r="G65" s="68">
        <f>+IFERROR(VLOOKUP($B65,[1]Feuil4!$1:$1048576,4,FALSE),0)</f>
        <v>0</v>
      </c>
      <c r="H65" s="68">
        <f>+IFERROR(VLOOKUP($B65,[1]Feuil4!$1:$1048576,3,FALSE),0)</f>
        <v>0</v>
      </c>
      <c r="I65" s="68">
        <f>+IFERROR(VLOOKUP($B65,[1]Feuil4!$1:$1048576,2,FALSE),0)</f>
        <v>0</v>
      </c>
      <c r="J65" s="68">
        <f>+IFERROR(VLOOKUP($B65,[1]Feuil4!$1:$1048576,7,FALSE),0)</f>
        <v>0</v>
      </c>
      <c r="K65" s="68">
        <f>+IFERROR(VLOOKUP($B65,[1]Feuil4!$1:$1048576,8,FALSE),0)</f>
        <v>0</v>
      </c>
      <c r="L65" s="68">
        <f>+IFERROR(VLOOKUP($B65,[1]Feuil4!$1:$1048576,6,FALSE),0)</f>
        <v>0</v>
      </c>
      <c r="M65" s="68">
        <f>+IFERROR(VLOOKUP($B65,[1]Feuil4!$1:$1048576,5,FALSE),0)</f>
        <v>0</v>
      </c>
      <c r="N65" s="68">
        <f>+IFERROR(VLOOKUP($B65,[1]Feuil4!$1:$1048576,11,FALSE),0)</f>
        <v>0</v>
      </c>
      <c r="O65" s="68">
        <f>IFERROR(VLOOKUP(A65,'[2]TOTAL M11M12 par région'!$1:$1048576,14,FALSE),0)</f>
        <v>15321.253244608073</v>
      </c>
      <c r="P65" s="68">
        <f>IFERROR(VLOOKUP(A65,'[3]Recours excep-C2 2016'!$1:$1048576,36,FALSE),0)</f>
        <v>2171.2956635726191</v>
      </c>
      <c r="Q65" s="70">
        <f t="shared" ref="Q65:Q128" si="1">SUM(E65:P65)</f>
        <v>17492.548908180692</v>
      </c>
    </row>
    <row r="66" spans="1:18" x14ac:dyDescent="0.25">
      <c r="A66" s="6" t="s">
        <v>714</v>
      </c>
      <c r="B66" s="6" t="s">
        <v>715</v>
      </c>
      <c r="C66" s="6" t="s">
        <v>20</v>
      </c>
      <c r="D66" s="6" t="s">
        <v>1017</v>
      </c>
      <c r="E66" s="68">
        <f>+IFERROR(VLOOKUP($B66,[1]Feuil4!$1:$1048576,10,FALSE),0)</f>
        <v>0</v>
      </c>
      <c r="F66" s="68">
        <f>+IFERROR(VLOOKUP($B66,[1]Feuil4!$1:$1048576,9,FALSE),0)</f>
        <v>0</v>
      </c>
      <c r="G66" s="68">
        <f>+IFERROR(VLOOKUP($B66,[1]Feuil4!$1:$1048576,4,FALSE),0)</f>
        <v>0</v>
      </c>
      <c r="H66" s="68">
        <f>+IFERROR(VLOOKUP($B66,[1]Feuil4!$1:$1048576,3,FALSE),0)</f>
        <v>0</v>
      </c>
      <c r="I66" s="68">
        <f>+IFERROR(VLOOKUP($B66,[1]Feuil4!$1:$1048576,2,FALSE),0)</f>
        <v>0</v>
      </c>
      <c r="J66" s="68">
        <f>+IFERROR(VLOOKUP($B66,[1]Feuil4!$1:$1048576,7,FALSE),0)</f>
        <v>0</v>
      </c>
      <c r="K66" s="68">
        <f>+IFERROR(VLOOKUP($B66,[1]Feuil4!$1:$1048576,8,FALSE),0)</f>
        <v>0</v>
      </c>
      <c r="L66" s="68">
        <f>+IFERROR(VLOOKUP($B66,[1]Feuil4!$1:$1048576,6,FALSE),0)</f>
        <v>0</v>
      </c>
      <c r="M66" s="68">
        <f>+IFERROR(VLOOKUP($B66,[1]Feuil4!$1:$1048576,5,FALSE),0)</f>
        <v>0</v>
      </c>
      <c r="N66" s="68">
        <f>+IFERROR(VLOOKUP($B66,[1]Feuil4!$1:$1048576,11,FALSE),0)</f>
        <v>0</v>
      </c>
      <c r="O66" s="68">
        <f>IFERROR(VLOOKUP(A66,'[2]TOTAL M11M12 par région'!$1:$1048576,14,FALSE),0)</f>
        <v>4818.2680402160258</v>
      </c>
      <c r="P66" s="68">
        <f>IFERROR(VLOOKUP(A66,'[3]Recours excep-C2 2016'!$1:$1048576,36,FALSE),0)</f>
        <v>730.62788520335073</v>
      </c>
      <c r="Q66" s="70">
        <f t="shared" si="1"/>
        <v>5548.8959254193769</v>
      </c>
    </row>
    <row r="67" spans="1:18" x14ac:dyDescent="0.25">
      <c r="A67" s="25" t="s">
        <v>707</v>
      </c>
      <c r="B67" s="6" t="s">
        <v>964</v>
      </c>
      <c r="C67" s="6" t="s">
        <v>23</v>
      </c>
      <c r="D67" s="6" t="s">
        <v>1017</v>
      </c>
      <c r="E67" s="68">
        <f>+IFERROR(VLOOKUP($B67,[1]Feuil4!$1:$1048576,10,FALSE),0)</f>
        <v>0</v>
      </c>
      <c r="F67" s="68">
        <f>+IFERROR(VLOOKUP($B67,[1]Feuil4!$1:$1048576,9,FALSE),0)</f>
        <v>0</v>
      </c>
      <c r="G67" s="68">
        <f>+IFERROR(VLOOKUP($B67,[1]Feuil4!$1:$1048576,4,FALSE),0)</f>
        <v>0</v>
      </c>
      <c r="H67" s="68">
        <f>+IFERROR(VLOOKUP($B67,[1]Feuil4!$1:$1048576,3,FALSE),0)</f>
        <v>0</v>
      </c>
      <c r="I67" s="68">
        <f>+IFERROR(VLOOKUP($B67,[1]Feuil4!$1:$1048576,2,FALSE),0)</f>
        <v>0</v>
      </c>
      <c r="J67" s="68">
        <f>+IFERROR(VLOOKUP($B67,[1]Feuil4!$1:$1048576,7,FALSE),0)</f>
        <v>0</v>
      </c>
      <c r="K67" s="68">
        <f>+IFERROR(VLOOKUP($B67,[1]Feuil4!$1:$1048576,8,FALSE),0)</f>
        <v>0</v>
      </c>
      <c r="L67" s="68">
        <f>+IFERROR(VLOOKUP($B67,[1]Feuil4!$1:$1048576,6,FALSE),0)</f>
        <v>0</v>
      </c>
      <c r="M67" s="68">
        <f>+IFERROR(VLOOKUP($B67,[1]Feuil4!$1:$1048576,5,FALSE),0)</f>
        <v>0</v>
      </c>
      <c r="N67" s="68">
        <f>+IFERROR(VLOOKUP($B67,[1]Feuil4!$1:$1048576,11,FALSE),0)</f>
        <v>0</v>
      </c>
      <c r="O67" s="68">
        <f>IFERROR(VLOOKUP(A67,'[2]TOTAL M11M12 par région'!$1:$1048576,14,FALSE),0)</f>
        <v>48665.246037101198</v>
      </c>
      <c r="P67" s="68">
        <f>IFERROR(VLOOKUP(A67,'[3]Recours excep-C2 2016'!$1:$1048576,36,FALSE),0)</f>
        <v>65585.290579422159</v>
      </c>
      <c r="Q67" s="70">
        <f t="shared" si="1"/>
        <v>114250.53661652336</v>
      </c>
    </row>
    <row r="68" spans="1:18" x14ac:dyDescent="0.25">
      <c r="A68" s="25" t="s">
        <v>965</v>
      </c>
      <c r="B68" s="6" t="s">
        <v>1000</v>
      </c>
      <c r="C68" s="6" t="s">
        <v>78</v>
      </c>
      <c r="D68" s="6" t="s">
        <v>1017</v>
      </c>
      <c r="E68" s="68">
        <f>+IFERROR(VLOOKUP($B68,[1]Feuil4!$1:$1048576,10,FALSE),0)</f>
        <v>0</v>
      </c>
      <c r="F68" s="68">
        <f>+IFERROR(VLOOKUP($B68,[1]Feuil4!$1:$1048576,9,FALSE),0)</f>
        <v>0</v>
      </c>
      <c r="G68" s="68">
        <f>+IFERROR(VLOOKUP($B68,[1]Feuil4!$1:$1048576,4,FALSE),0)</f>
        <v>0</v>
      </c>
      <c r="H68" s="68">
        <f>+IFERROR(VLOOKUP($B68,[1]Feuil4!$1:$1048576,3,FALSE),0)</f>
        <v>0</v>
      </c>
      <c r="I68" s="68">
        <f>+IFERROR(VLOOKUP($B68,[1]Feuil4!$1:$1048576,2,FALSE),0)</f>
        <v>0</v>
      </c>
      <c r="J68" s="68">
        <f>+IFERROR(VLOOKUP($B68,[1]Feuil4!$1:$1048576,7,FALSE),0)</f>
        <v>0</v>
      </c>
      <c r="K68" s="68">
        <f>+IFERROR(VLOOKUP($B68,[1]Feuil4!$1:$1048576,8,FALSE),0)</f>
        <v>0</v>
      </c>
      <c r="L68" s="68">
        <f>+IFERROR(VLOOKUP($B68,[1]Feuil4!$1:$1048576,6,FALSE),0)</f>
        <v>0</v>
      </c>
      <c r="M68" s="68">
        <f>+IFERROR(VLOOKUP($B68,[1]Feuil4!$1:$1048576,5,FALSE),0)</f>
        <v>0</v>
      </c>
      <c r="N68" s="68">
        <f>+IFERROR(VLOOKUP($B68,[1]Feuil4!$1:$1048576,11,FALSE),0)</f>
        <v>0</v>
      </c>
      <c r="O68" s="68">
        <f>IFERROR(VLOOKUP(A68,'[2]TOTAL M11M12 par région'!$1:$1048576,14,FALSE),0)</f>
        <v>7932.9826476185917</v>
      </c>
      <c r="P68" s="68">
        <f>IFERROR(VLOOKUP(A68,'[3]Recours excep-C2 2016'!$1:$1048576,36,FALSE),0)</f>
        <v>3883.7287455881306</v>
      </c>
      <c r="Q68" s="70">
        <f t="shared" si="1"/>
        <v>11816.711393206722</v>
      </c>
    </row>
    <row r="69" spans="1:18" hidden="1" x14ac:dyDescent="0.25">
      <c r="A69" s="6" t="s">
        <v>691</v>
      </c>
      <c r="B69" s="6" t="s">
        <v>692</v>
      </c>
      <c r="C69" s="6" t="s">
        <v>23</v>
      </c>
      <c r="D69" s="6" t="s">
        <v>1017</v>
      </c>
      <c r="E69" s="68">
        <f>+IFERROR(VLOOKUP($B69,[1]Feuil4!$1:$1048576,10,FALSE),0)</f>
        <v>0</v>
      </c>
      <c r="F69" s="68">
        <f>+IFERROR(VLOOKUP($B69,[1]Feuil4!$1:$1048576,9,FALSE),0)</f>
        <v>0</v>
      </c>
      <c r="G69" s="68">
        <f>+IFERROR(VLOOKUP($B69,[1]Feuil4!$1:$1048576,4,FALSE),0)</f>
        <v>0</v>
      </c>
      <c r="H69" s="68">
        <f>+IFERROR(VLOOKUP($B69,[1]Feuil4!$1:$1048576,3,FALSE),0)</f>
        <v>0</v>
      </c>
      <c r="I69" s="68">
        <f>+IFERROR(VLOOKUP($B69,[1]Feuil4!$1:$1048576,2,FALSE),0)</f>
        <v>0</v>
      </c>
      <c r="J69" s="68">
        <f>+IFERROR(VLOOKUP($B69,[1]Feuil4!$1:$1048576,7,FALSE),0)</f>
        <v>0</v>
      </c>
      <c r="K69" s="68">
        <f>+IFERROR(VLOOKUP($B69,[1]Feuil4!$1:$1048576,8,FALSE),0)</f>
        <v>0</v>
      </c>
      <c r="L69" s="68">
        <f>+IFERROR(VLOOKUP($B69,[1]Feuil4!$1:$1048576,6,FALSE),0)</f>
        <v>0</v>
      </c>
      <c r="M69" s="68">
        <f>+IFERROR(VLOOKUP($B69,[1]Feuil4!$1:$1048576,5,FALSE),0)</f>
        <v>0</v>
      </c>
      <c r="N69" s="68">
        <f>+IFERROR(VLOOKUP($B69,[1]Feuil4!$1:$1048576,11,FALSE),0)</f>
        <v>0</v>
      </c>
      <c r="O69" s="68">
        <f>IFERROR(VLOOKUP(A69,'[2]TOTAL M11M12 par région'!$1:$1048576,14,FALSE),0)</f>
        <v>0</v>
      </c>
      <c r="P69" s="68">
        <f>IFERROR(VLOOKUP(A69,'[3]Recours excep-C2 2016'!$1:$1048576,36,FALSE),0)</f>
        <v>0</v>
      </c>
      <c r="Q69" s="70">
        <f t="shared" si="1"/>
        <v>0</v>
      </c>
    </row>
    <row r="70" spans="1:18" x14ac:dyDescent="0.25">
      <c r="A70" s="6" t="s">
        <v>748</v>
      </c>
      <c r="B70" s="6" t="s">
        <v>749</v>
      </c>
      <c r="C70" s="6" t="s">
        <v>23</v>
      </c>
      <c r="D70" s="6" t="s">
        <v>1017</v>
      </c>
      <c r="E70" s="68">
        <f>+IFERROR(VLOOKUP($B70,[1]Feuil4!$1:$1048576,10,FALSE),0)</f>
        <v>0</v>
      </c>
      <c r="F70" s="68">
        <f>+IFERROR(VLOOKUP($B70,[1]Feuil4!$1:$1048576,9,FALSE),0)</f>
        <v>0</v>
      </c>
      <c r="G70" s="68">
        <f>+IFERROR(VLOOKUP($B70,[1]Feuil4!$1:$1048576,4,FALSE),0)</f>
        <v>0</v>
      </c>
      <c r="H70" s="68">
        <f>+IFERROR(VLOOKUP($B70,[1]Feuil4!$1:$1048576,3,FALSE),0)</f>
        <v>0</v>
      </c>
      <c r="I70" s="68">
        <f>+IFERROR(VLOOKUP($B70,[1]Feuil4!$1:$1048576,2,FALSE),0)</f>
        <v>0</v>
      </c>
      <c r="J70" s="68">
        <f>+IFERROR(VLOOKUP($B70,[1]Feuil4!$1:$1048576,7,FALSE),0)</f>
        <v>0</v>
      </c>
      <c r="K70" s="68">
        <f>+IFERROR(VLOOKUP($B70,[1]Feuil4!$1:$1048576,8,FALSE),0)</f>
        <v>0</v>
      </c>
      <c r="L70" s="68">
        <f>+IFERROR(VLOOKUP($B70,[1]Feuil4!$1:$1048576,6,FALSE),0)</f>
        <v>0</v>
      </c>
      <c r="M70" s="68">
        <f>+IFERROR(VLOOKUP($B70,[1]Feuil4!$1:$1048576,5,FALSE),0)</f>
        <v>0</v>
      </c>
      <c r="N70" s="68">
        <f>+IFERROR(VLOOKUP($B70,[1]Feuil4!$1:$1048576,11,FALSE),0)</f>
        <v>0</v>
      </c>
      <c r="O70" s="68">
        <f>IFERROR(VLOOKUP(A70,'[2]TOTAL M11M12 par région'!$1:$1048576,14,FALSE),0)</f>
        <v>0</v>
      </c>
      <c r="P70" s="68">
        <f>IFERROR(VLOOKUP(A70,'[3]Recours excep-C2 2016'!$1:$1048576,36,FALSE),0)</f>
        <v>1192.0372982170288</v>
      </c>
      <c r="Q70" s="70">
        <f t="shared" si="1"/>
        <v>1192.0372982170288</v>
      </c>
    </row>
    <row r="71" spans="1:18" s="50" customFormat="1" x14ac:dyDescent="0.25">
      <c r="A71" s="55" t="s">
        <v>1202</v>
      </c>
      <c r="B71" s="54" t="s">
        <v>1203</v>
      </c>
      <c r="C71" s="54" t="s">
        <v>20</v>
      </c>
      <c r="D71" s="54" t="s">
        <v>1017</v>
      </c>
      <c r="E71" s="68">
        <f>+IFERROR(VLOOKUP($B71,[1]Feuil4!$1:$1048576,10,FALSE),0)</f>
        <v>0</v>
      </c>
      <c r="F71" s="68">
        <f>+IFERROR(VLOOKUP($B71,[1]Feuil4!$1:$1048576,9,FALSE),0)</f>
        <v>0</v>
      </c>
      <c r="G71" s="68">
        <f>+IFERROR(VLOOKUP($B71,[1]Feuil4!$1:$1048576,4,FALSE),0)</f>
        <v>0</v>
      </c>
      <c r="H71" s="68">
        <f>+IFERROR(VLOOKUP($B71,[1]Feuil4!$1:$1048576,3,FALSE),0)</f>
        <v>0</v>
      </c>
      <c r="I71" s="68">
        <f>+IFERROR(VLOOKUP($B71,[1]Feuil4!$1:$1048576,2,FALSE),0)</f>
        <v>0</v>
      </c>
      <c r="J71" s="68">
        <f>+IFERROR(VLOOKUP($B71,[1]Feuil4!$1:$1048576,7,FALSE),0)</f>
        <v>0</v>
      </c>
      <c r="K71" s="68">
        <f>+IFERROR(VLOOKUP($B71,[1]Feuil4!$1:$1048576,8,FALSE),0)</f>
        <v>0</v>
      </c>
      <c r="L71" s="68">
        <f>+IFERROR(VLOOKUP($B71,[1]Feuil4!$1:$1048576,6,FALSE),0)</f>
        <v>0</v>
      </c>
      <c r="M71" s="68">
        <f>+IFERROR(VLOOKUP($B71,[1]Feuil4!$1:$1048576,5,FALSE),0)</f>
        <v>0</v>
      </c>
      <c r="N71" s="68">
        <f>+IFERROR(VLOOKUP($B71,[1]Feuil4!$1:$1048576,11,FALSE),0)</f>
        <v>0</v>
      </c>
      <c r="O71" s="68">
        <f>IFERROR(VLOOKUP(A71,'[2]TOTAL M11M12 par région'!$1:$1048576,14,FALSE),0)</f>
        <v>15858.38014335731</v>
      </c>
      <c r="P71" s="68">
        <f>IFERROR(VLOOKUP(A71,'[3]Recours excep-C2 2016'!$1:$1048576,36,FALSE),0)</f>
        <v>0</v>
      </c>
      <c r="Q71" s="70">
        <f t="shared" si="1"/>
        <v>15858.38014335731</v>
      </c>
      <c r="R71" s="33"/>
    </row>
    <row r="72" spans="1:18" x14ac:dyDescent="0.25">
      <c r="A72" s="6" t="s">
        <v>730</v>
      </c>
      <c r="B72" s="6" t="s">
        <v>731</v>
      </c>
      <c r="C72" s="6" t="s">
        <v>78</v>
      </c>
      <c r="D72" s="6" t="s">
        <v>1017</v>
      </c>
      <c r="E72" s="68">
        <f>+IFERROR(VLOOKUP($B72,[1]Feuil4!$1:$1048576,10,FALSE),0)</f>
        <v>0</v>
      </c>
      <c r="F72" s="68">
        <f>+IFERROR(VLOOKUP($B72,[1]Feuil4!$1:$1048576,9,FALSE),0)</f>
        <v>0</v>
      </c>
      <c r="G72" s="68">
        <f>+IFERROR(VLOOKUP($B72,[1]Feuil4!$1:$1048576,4,FALSE),0)</f>
        <v>0</v>
      </c>
      <c r="H72" s="68">
        <f>+IFERROR(VLOOKUP($B72,[1]Feuil4!$1:$1048576,3,FALSE),0)</f>
        <v>0</v>
      </c>
      <c r="I72" s="68">
        <f>+IFERROR(VLOOKUP($B72,[1]Feuil4!$1:$1048576,2,FALSE),0)</f>
        <v>0</v>
      </c>
      <c r="J72" s="68">
        <f>+IFERROR(VLOOKUP($B72,[1]Feuil4!$1:$1048576,7,FALSE),0)</f>
        <v>0</v>
      </c>
      <c r="K72" s="68">
        <f>+IFERROR(VLOOKUP($B72,[1]Feuil4!$1:$1048576,8,FALSE),0)</f>
        <v>0</v>
      </c>
      <c r="L72" s="68">
        <f>+IFERROR(VLOOKUP($B72,[1]Feuil4!$1:$1048576,6,FALSE),0)</f>
        <v>0</v>
      </c>
      <c r="M72" s="68">
        <f>+IFERROR(VLOOKUP($B72,[1]Feuil4!$1:$1048576,5,FALSE),0)</f>
        <v>0</v>
      </c>
      <c r="N72" s="68">
        <f>+IFERROR(VLOOKUP($B72,[1]Feuil4!$1:$1048576,11,FALSE),0)</f>
        <v>0</v>
      </c>
      <c r="O72" s="68">
        <f>IFERROR(VLOOKUP(A72,'[2]TOTAL M11M12 par région'!$1:$1048576,14,FALSE),0)</f>
        <v>1632.5812600796789</v>
      </c>
      <c r="P72" s="68">
        <f>IFERROR(VLOOKUP(A72,'[3]Recours excep-C2 2016'!$1:$1048576,36,FALSE),0)</f>
        <v>99897.077847804321</v>
      </c>
      <c r="Q72" s="70">
        <f t="shared" si="1"/>
        <v>101529.659107884</v>
      </c>
    </row>
    <row r="73" spans="1:18" x14ac:dyDescent="0.25">
      <c r="A73" s="25" t="s">
        <v>966</v>
      </c>
      <c r="B73" s="6" t="s">
        <v>967</v>
      </c>
      <c r="C73" s="6" t="s">
        <v>78</v>
      </c>
      <c r="D73" s="6" t="s">
        <v>1017</v>
      </c>
      <c r="E73" s="68">
        <f>+IFERROR(VLOOKUP($B73,[1]Feuil4!$1:$1048576,10,FALSE),0)</f>
        <v>0</v>
      </c>
      <c r="F73" s="68">
        <f>+IFERROR(VLOOKUP($B73,[1]Feuil4!$1:$1048576,9,FALSE),0)</f>
        <v>0</v>
      </c>
      <c r="G73" s="68">
        <f>+IFERROR(VLOOKUP($B73,[1]Feuil4!$1:$1048576,4,FALSE),0)</f>
        <v>0</v>
      </c>
      <c r="H73" s="68">
        <f>+IFERROR(VLOOKUP($B73,[1]Feuil4!$1:$1048576,3,FALSE),0)</f>
        <v>0</v>
      </c>
      <c r="I73" s="68">
        <f>+IFERROR(VLOOKUP($B73,[1]Feuil4!$1:$1048576,2,FALSE),0)</f>
        <v>0</v>
      </c>
      <c r="J73" s="68">
        <f>+IFERROR(VLOOKUP($B73,[1]Feuil4!$1:$1048576,7,FALSE),0)</f>
        <v>0</v>
      </c>
      <c r="K73" s="68">
        <f>+IFERROR(VLOOKUP($B73,[1]Feuil4!$1:$1048576,8,FALSE),0)</f>
        <v>0</v>
      </c>
      <c r="L73" s="68">
        <f>+IFERROR(VLOOKUP($B73,[1]Feuil4!$1:$1048576,6,FALSE),0)</f>
        <v>0</v>
      </c>
      <c r="M73" s="68">
        <f>+IFERROR(VLOOKUP($B73,[1]Feuil4!$1:$1048576,5,FALSE),0)</f>
        <v>0</v>
      </c>
      <c r="N73" s="68">
        <f>+IFERROR(VLOOKUP($B73,[1]Feuil4!$1:$1048576,11,FALSE),0)</f>
        <v>0</v>
      </c>
      <c r="O73" s="68">
        <f>IFERROR(VLOOKUP(A73,'[2]TOTAL M11M12 par région'!$1:$1048576,14,FALSE),0)</f>
        <v>21339.383690347982</v>
      </c>
      <c r="P73" s="68">
        <f>IFERROR(VLOOKUP(A73,'[3]Recours excep-C2 2016'!$1:$1048576,36,FALSE),0)</f>
        <v>0</v>
      </c>
      <c r="Q73" s="70">
        <f t="shared" si="1"/>
        <v>21339.383690347982</v>
      </c>
    </row>
    <row r="74" spans="1:18" x14ac:dyDescent="0.25">
      <c r="A74" s="6" t="s">
        <v>695</v>
      </c>
      <c r="B74" s="6" t="s">
        <v>696</v>
      </c>
      <c r="C74" s="6" t="s">
        <v>23</v>
      </c>
      <c r="D74" s="6" t="s">
        <v>1017</v>
      </c>
      <c r="E74" s="68">
        <f>+IFERROR(VLOOKUP($B74,[1]Feuil4!$1:$1048576,10,FALSE),0)</f>
        <v>0</v>
      </c>
      <c r="F74" s="68">
        <f>+IFERROR(VLOOKUP($B74,[1]Feuil4!$1:$1048576,9,FALSE),0)</f>
        <v>0</v>
      </c>
      <c r="G74" s="68">
        <f>+IFERROR(VLOOKUP($B74,[1]Feuil4!$1:$1048576,4,FALSE),0)</f>
        <v>0</v>
      </c>
      <c r="H74" s="68">
        <f>+IFERROR(VLOOKUP($B74,[1]Feuil4!$1:$1048576,3,FALSE),0)</f>
        <v>0</v>
      </c>
      <c r="I74" s="68">
        <f>+IFERROR(VLOOKUP($B74,[1]Feuil4!$1:$1048576,2,FALSE),0)</f>
        <v>0</v>
      </c>
      <c r="J74" s="68">
        <f>+IFERROR(VLOOKUP($B74,[1]Feuil4!$1:$1048576,7,FALSE),0)</f>
        <v>0</v>
      </c>
      <c r="K74" s="68">
        <f>+IFERROR(VLOOKUP($B74,[1]Feuil4!$1:$1048576,8,FALSE),0)</f>
        <v>0</v>
      </c>
      <c r="L74" s="68">
        <f>+IFERROR(VLOOKUP($B74,[1]Feuil4!$1:$1048576,6,FALSE),0)</f>
        <v>0</v>
      </c>
      <c r="M74" s="68">
        <f>+IFERROR(VLOOKUP($B74,[1]Feuil4!$1:$1048576,5,FALSE),0)</f>
        <v>0</v>
      </c>
      <c r="N74" s="68">
        <f>+IFERROR(VLOOKUP($B74,[1]Feuil4!$1:$1048576,11,FALSE),0)</f>
        <v>0</v>
      </c>
      <c r="O74" s="68">
        <f>IFERROR(VLOOKUP(A74,'[2]TOTAL M11M12 par région'!$1:$1048576,14,FALSE),0)</f>
        <v>115786.90914279799</v>
      </c>
      <c r="P74" s="68">
        <f>IFERROR(VLOOKUP(A74,'[3]Recours excep-C2 2016'!$1:$1048576,36,FALSE),0)</f>
        <v>216834.37290087889</v>
      </c>
      <c r="Q74" s="70">
        <f t="shared" si="1"/>
        <v>332621.28204367688</v>
      </c>
    </row>
    <row r="75" spans="1:18" x14ac:dyDescent="0.25">
      <c r="A75" s="6" t="s">
        <v>693</v>
      </c>
      <c r="B75" s="6" t="s">
        <v>694</v>
      </c>
      <c r="C75" s="6" t="s">
        <v>23</v>
      </c>
      <c r="D75" s="6" t="s">
        <v>1017</v>
      </c>
      <c r="E75" s="68">
        <f>+IFERROR(VLOOKUP($B75,[1]Feuil4!$1:$1048576,10,FALSE),0)</f>
        <v>0</v>
      </c>
      <c r="F75" s="68">
        <f>+IFERROR(VLOOKUP($B75,[1]Feuil4!$1:$1048576,9,FALSE),0)</f>
        <v>0</v>
      </c>
      <c r="G75" s="68">
        <f>+IFERROR(VLOOKUP($B75,[1]Feuil4!$1:$1048576,4,FALSE),0)</f>
        <v>0</v>
      </c>
      <c r="H75" s="68">
        <f>+IFERROR(VLOOKUP($B75,[1]Feuil4!$1:$1048576,3,FALSE),0)</f>
        <v>0</v>
      </c>
      <c r="I75" s="68">
        <f>+IFERROR(VLOOKUP($B75,[1]Feuil4!$1:$1048576,2,FALSE),0)</f>
        <v>0</v>
      </c>
      <c r="J75" s="68">
        <f>+IFERROR(VLOOKUP($B75,[1]Feuil4!$1:$1048576,7,FALSE),0)</f>
        <v>0</v>
      </c>
      <c r="K75" s="68">
        <f>+IFERROR(VLOOKUP($B75,[1]Feuil4!$1:$1048576,8,FALSE),0)</f>
        <v>0</v>
      </c>
      <c r="L75" s="68">
        <f>+IFERROR(VLOOKUP($B75,[1]Feuil4!$1:$1048576,6,FALSE),0)</f>
        <v>0</v>
      </c>
      <c r="M75" s="68">
        <f>+IFERROR(VLOOKUP($B75,[1]Feuil4!$1:$1048576,5,FALSE),0)</f>
        <v>0</v>
      </c>
      <c r="N75" s="68">
        <f>+IFERROR(VLOOKUP($B75,[1]Feuil4!$1:$1048576,11,FALSE),0)</f>
        <v>0</v>
      </c>
      <c r="O75" s="68">
        <f>IFERROR(VLOOKUP(A75,'[2]TOTAL M11M12 par région'!$1:$1048576,14,FALSE),0)</f>
        <v>57094.89384331755</v>
      </c>
      <c r="P75" s="68">
        <f>IFERROR(VLOOKUP(A75,'[3]Recours excep-C2 2016'!$1:$1048576,36,FALSE),0)</f>
        <v>0</v>
      </c>
      <c r="Q75" s="70">
        <f t="shared" si="1"/>
        <v>57094.89384331755</v>
      </c>
    </row>
    <row r="76" spans="1:18" x14ac:dyDescent="0.25">
      <c r="A76" s="6" t="s">
        <v>750</v>
      </c>
      <c r="B76" s="6" t="s">
        <v>751</v>
      </c>
      <c r="C76" s="6" t="s">
        <v>23</v>
      </c>
      <c r="D76" s="6" t="s">
        <v>1017</v>
      </c>
      <c r="E76" s="68">
        <f>+IFERROR(VLOOKUP($B76,[1]Feuil4!$1:$1048576,10,FALSE),0)</f>
        <v>0</v>
      </c>
      <c r="F76" s="68">
        <f>+IFERROR(VLOOKUP($B76,[1]Feuil4!$1:$1048576,9,FALSE),0)</f>
        <v>0</v>
      </c>
      <c r="G76" s="68">
        <f>+IFERROR(VLOOKUP($B76,[1]Feuil4!$1:$1048576,4,FALSE),0)</f>
        <v>0</v>
      </c>
      <c r="H76" s="68">
        <f>+IFERROR(VLOOKUP($B76,[1]Feuil4!$1:$1048576,3,FALSE),0)</f>
        <v>0</v>
      </c>
      <c r="I76" s="68">
        <f>+IFERROR(VLOOKUP($B76,[1]Feuil4!$1:$1048576,2,FALSE),0)</f>
        <v>0</v>
      </c>
      <c r="J76" s="68">
        <f>+IFERROR(VLOOKUP($B76,[1]Feuil4!$1:$1048576,7,FALSE),0)</f>
        <v>0</v>
      </c>
      <c r="K76" s="68">
        <f>+IFERROR(VLOOKUP($B76,[1]Feuil4!$1:$1048576,8,FALSE),0)</f>
        <v>0</v>
      </c>
      <c r="L76" s="68">
        <f>+IFERROR(VLOOKUP($B76,[1]Feuil4!$1:$1048576,6,FALSE),0)</f>
        <v>0</v>
      </c>
      <c r="M76" s="68">
        <f>+IFERROR(VLOOKUP($B76,[1]Feuil4!$1:$1048576,5,FALSE),0)</f>
        <v>0</v>
      </c>
      <c r="N76" s="68">
        <f>+IFERROR(VLOOKUP($B76,[1]Feuil4!$1:$1048576,11,FALSE),0)</f>
        <v>0</v>
      </c>
      <c r="O76" s="68">
        <f>IFERROR(VLOOKUP(A76,'[2]TOTAL M11M12 par région'!$1:$1048576,14,FALSE),0)</f>
        <v>1269.8658034682639</v>
      </c>
      <c r="P76" s="68">
        <f>IFERROR(VLOOKUP(A76,'[3]Recours excep-C2 2016'!$1:$1048576,36,FALSE),0)</f>
        <v>2227.5745417369644</v>
      </c>
      <c r="Q76" s="70">
        <f t="shared" si="1"/>
        <v>3497.4403452052284</v>
      </c>
    </row>
    <row r="77" spans="1:18" hidden="1" x14ac:dyDescent="0.25">
      <c r="A77" s="6" t="s">
        <v>213</v>
      </c>
      <c r="B77" s="6" t="s">
        <v>214</v>
      </c>
      <c r="C77" s="6" t="s">
        <v>83</v>
      </c>
      <c r="D77" s="6" t="s">
        <v>1025</v>
      </c>
      <c r="E77" s="68">
        <f>+IFERROR(VLOOKUP($B77,[1]Feuil4!$1:$1048576,10,FALSE),0)</f>
        <v>0</v>
      </c>
      <c r="F77" s="68">
        <f>+IFERROR(VLOOKUP($B77,[1]Feuil4!$1:$1048576,9,FALSE),0)</f>
        <v>0</v>
      </c>
      <c r="G77" s="68">
        <f>+IFERROR(VLOOKUP($B77,[1]Feuil4!$1:$1048576,4,FALSE),0)</f>
        <v>0</v>
      </c>
      <c r="H77" s="68">
        <f>+IFERROR(VLOOKUP($B77,[1]Feuil4!$1:$1048576,3,FALSE),0)</f>
        <v>0</v>
      </c>
      <c r="I77" s="68">
        <f>+IFERROR(VLOOKUP($B77,[1]Feuil4!$1:$1048576,2,FALSE),0)</f>
        <v>0</v>
      </c>
      <c r="J77" s="68">
        <f>+IFERROR(VLOOKUP($B77,[1]Feuil4!$1:$1048576,7,FALSE),0)</f>
        <v>0</v>
      </c>
      <c r="K77" s="68">
        <f>+IFERROR(VLOOKUP($B77,[1]Feuil4!$1:$1048576,8,FALSE),0)</f>
        <v>0</v>
      </c>
      <c r="L77" s="68">
        <f>+IFERROR(VLOOKUP($B77,[1]Feuil4!$1:$1048576,6,FALSE),0)</f>
        <v>0</v>
      </c>
      <c r="M77" s="68">
        <f>+IFERROR(VLOOKUP($B77,[1]Feuil4!$1:$1048576,5,FALSE),0)</f>
        <v>0</v>
      </c>
      <c r="N77" s="68">
        <f>+IFERROR(VLOOKUP($B77,[1]Feuil4!$1:$1048576,11,FALSE),0)</f>
        <v>0</v>
      </c>
      <c r="O77" s="68">
        <f>IFERROR(VLOOKUP(A77,'[2]TOTAL M11M12 par région'!$1:$1048576,14,FALSE),0)</f>
        <v>0</v>
      </c>
      <c r="P77" s="68">
        <f>IFERROR(VLOOKUP(A77,'[3]Recours excep-C2 2016'!$1:$1048576,36,FALSE),0)</f>
        <v>0</v>
      </c>
      <c r="Q77" s="70">
        <f t="shared" si="1"/>
        <v>0</v>
      </c>
    </row>
    <row r="78" spans="1:18" x14ac:dyDescent="0.25">
      <c r="A78" s="39" t="s">
        <v>1186</v>
      </c>
      <c r="B78" s="6" t="s">
        <v>1185</v>
      </c>
      <c r="C78" s="6" t="s">
        <v>78</v>
      </c>
      <c r="D78" s="6" t="s">
        <v>1025</v>
      </c>
      <c r="E78" s="68">
        <f>+IFERROR(VLOOKUP($B78,[1]Feuil4!$1:$1048576,10,FALSE),0)</f>
        <v>0</v>
      </c>
      <c r="F78" s="68">
        <f>+IFERROR(VLOOKUP($B78,[1]Feuil4!$1:$1048576,9,FALSE),0)</f>
        <v>0</v>
      </c>
      <c r="G78" s="68">
        <f>+IFERROR(VLOOKUP($B78,[1]Feuil4!$1:$1048576,4,FALSE),0)</f>
        <v>0</v>
      </c>
      <c r="H78" s="68">
        <f>+IFERROR(VLOOKUP($B78,[1]Feuil4!$1:$1048576,3,FALSE),0)</f>
        <v>0</v>
      </c>
      <c r="I78" s="68">
        <f>+IFERROR(VLOOKUP($B78,[1]Feuil4!$1:$1048576,2,FALSE),0)</f>
        <v>0</v>
      </c>
      <c r="J78" s="68">
        <f>+IFERROR(VLOOKUP($B78,[1]Feuil4!$1:$1048576,7,FALSE),0)</f>
        <v>0</v>
      </c>
      <c r="K78" s="68">
        <f>+IFERROR(VLOOKUP($B78,[1]Feuil4!$1:$1048576,8,FALSE),0)</f>
        <v>0</v>
      </c>
      <c r="L78" s="68">
        <f>+IFERROR(VLOOKUP($B78,[1]Feuil4!$1:$1048576,6,FALSE),0)</f>
        <v>0</v>
      </c>
      <c r="M78" s="68">
        <f>+IFERROR(VLOOKUP($B78,[1]Feuil4!$1:$1048576,5,FALSE),0)</f>
        <v>0</v>
      </c>
      <c r="N78" s="68">
        <f>+IFERROR(VLOOKUP($B78,[1]Feuil4!$1:$1048576,11,FALSE),0)</f>
        <v>0</v>
      </c>
      <c r="O78" s="68">
        <f>IFERROR(VLOOKUP(A78,'[2]TOTAL M11M12 par région'!$1:$1048576,14,FALSE),0)</f>
        <v>0</v>
      </c>
      <c r="P78" s="68">
        <f>IFERROR(VLOOKUP(A78,'[3]Recours excep-C2 2016'!$1:$1048576,36,FALSE),0)</f>
        <v>5535.1842599377133</v>
      </c>
      <c r="Q78" s="70">
        <f t="shared" si="1"/>
        <v>5535.1842599377133</v>
      </c>
    </row>
    <row r="79" spans="1:18" x14ac:dyDescent="0.25">
      <c r="A79" s="25" t="s">
        <v>974</v>
      </c>
      <c r="B79" s="6" t="s">
        <v>975</v>
      </c>
      <c r="C79" s="26" t="s">
        <v>23</v>
      </c>
      <c r="D79" s="6" t="s">
        <v>1025</v>
      </c>
      <c r="E79" s="68">
        <f>+IFERROR(VLOOKUP($B79,[1]Feuil4!$1:$1048576,10,FALSE),0)</f>
        <v>0</v>
      </c>
      <c r="F79" s="68">
        <f>+IFERROR(VLOOKUP($B79,[1]Feuil4!$1:$1048576,9,FALSE),0)</f>
        <v>0</v>
      </c>
      <c r="G79" s="68">
        <f>+IFERROR(VLOOKUP($B79,[1]Feuil4!$1:$1048576,4,FALSE),0)</f>
        <v>0</v>
      </c>
      <c r="H79" s="68">
        <f>+IFERROR(VLOOKUP($B79,[1]Feuil4!$1:$1048576,3,FALSE),0)</f>
        <v>0</v>
      </c>
      <c r="I79" s="68">
        <f>+IFERROR(VLOOKUP($B79,[1]Feuil4!$1:$1048576,2,FALSE),0)</f>
        <v>0</v>
      </c>
      <c r="J79" s="68">
        <f>+IFERROR(VLOOKUP($B79,[1]Feuil4!$1:$1048576,7,FALSE),0)</f>
        <v>0</v>
      </c>
      <c r="K79" s="68">
        <f>+IFERROR(VLOOKUP($B79,[1]Feuil4!$1:$1048576,8,FALSE),0)</f>
        <v>0</v>
      </c>
      <c r="L79" s="68">
        <f>+IFERROR(VLOOKUP($B79,[1]Feuil4!$1:$1048576,6,FALSE),0)</f>
        <v>0</v>
      </c>
      <c r="M79" s="68">
        <f>+IFERROR(VLOOKUP($B79,[1]Feuil4!$1:$1048576,5,FALSE),0)</f>
        <v>0</v>
      </c>
      <c r="N79" s="68">
        <f>+IFERROR(VLOOKUP($B79,[1]Feuil4!$1:$1048576,11,FALSE),0)</f>
        <v>0</v>
      </c>
      <c r="O79" s="68">
        <f>IFERROR(VLOOKUP(A79,'[2]TOTAL M11M12 par région'!$1:$1048576,14,FALSE),0)</f>
        <v>120.68974638836403</v>
      </c>
      <c r="P79" s="68">
        <f>IFERROR(VLOOKUP(A79,'[3]Recours excep-C2 2016'!$1:$1048576,36,FALSE),0)</f>
        <v>0</v>
      </c>
      <c r="Q79" s="70">
        <f t="shared" si="1"/>
        <v>120.68974638836403</v>
      </c>
    </row>
    <row r="80" spans="1:18" x14ac:dyDescent="0.25">
      <c r="A80" s="6" t="s">
        <v>205</v>
      </c>
      <c r="B80" s="6" t="s">
        <v>206</v>
      </c>
      <c r="C80" s="6" t="s">
        <v>17</v>
      </c>
      <c r="D80" s="6" t="s">
        <v>1025</v>
      </c>
      <c r="E80" s="68">
        <f>+IFERROR(VLOOKUP($B80,[1]Feuil4!$1:$1048576,10,FALSE),0)</f>
        <v>0</v>
      </c>
      <c r="F80" s="68">
        <f>+IFERROR(VLOOKUP($B80,[1]Feuil4!$1:$1048576,9,FALSE),0)</f>
        <v>0</v>
      </c>
      <c r="G80" s="68">
        <f>+IFERROR(VLOOKUP($B80,[1]Feuil4!$1:$1048576,4,FALSE),0)</f>
        <v>0</v>
      </c>
      <c r="H80" s="68">
        <f>+IFERROR(VLOOKUP($B80,[1]Feuil4!$1:$1048576,3,FALSE),0)</f>
        <v>0</v>
      </c>
      <c r="I80" s="68">
        <f>+IFERROR(VLOOKUP($B80,[1]Feuil4!$1:$1048576,2,FALSE),0)</f>
        <v>0</v>
      </c>
      <c r="J80" s="68">
        <f>+IFERROR(VLOOKUP($B80,[1]Feuil4!$1:$1048576,7,FALSE),0)</f>
        <v>646936</v>
      </c>
      <c r="K80" s="68">
        <f>+IFERROR(VLOOKUP($B80,[1]Feuil4!$1:$1048576,8,FALSE),0)</f>
        <v>146909</v>
      </c>
      <c r="L80" s="68">
        <f>+IFERROR(VLOOKUP($B80,[1]Feuil4!$1:$1048576,6,FALSE),0)</f>
        <v>0</v>
      </c>
      <c r="M80" s="68">
        <f>+IFERROR(VLOOKUP($B80,[1]Feuil4!$1:$1048576,5,FALSE),0)</f>
        <v>0</v>
      </c>
      <c r="N80" s="68">
        <f>+IFERROR(VLOOKUP($B80,[1]Feuil4!$1:$1048576,11,FALSE),0)</f>
        <v>0</v>
      </c>
      <c r="O80" s="68">
        <f>IFERROR(VLOOKUP(A80,'[2]TOTAL M11M12 par région'!$1:$1048576,14,FALSE),0)</f>
        <v>205763.38382053294</v>
      </c>
      <c r="P80" s="68">
        <f>IFERROR(VLOOKUP(A80,'[3]Recours excep-C2 2016'!$1:$1048576,36,FALSE),0)</f>
        <v>470398.21406607039</v>
      </c>
      <c r="Q80" s="70">
        <f t="shared" si="1"/>
        <v>1470006.5978866033</v>
      </c>
    </row>
    <row r="81" spans="1:18" hidden="1" x14ac:dyDescent="0.25">
      <c r="A81" s="6" t="s">
        <v>201</v>
      </c>
      <c r="B81" s="6" t="s">
        <v>202</v>
      </c>
      <c r="C81" s="6" t="s">
        <v>23</v>
      </c>
      <c r="D81" s="6" t="s">
        <v>1025</v>
      </c>
      <c r="E81" s="68">
        <f>+IFERROR(VLOOKUP($B81,[1]Feuil4!$1:$1048576,10,FALSE),0)</f>
        <v>0</v>
      </c>
      <c r="F81" s="68">
        <f>+IFERROR(VLOOKUP($B81,[1]Feuil4!$1:$1048576,9,FALSE),0)</f>
        <v>0</v>
      </c>
      <c r="G81" s="68">
        <f>+IFERROR(VLOOKUP($B81,[1]Feuil4!$1:$1048576,4,FALSE),0)</f>
        <v>0</v>
      </c>
      <c r="H81" s="68">
        <f>+IFERROR(VLOOKUP($B81,[1]Feuil4!$1:$1048576,3,FALSE),0)</f>
        <v>0</v>
      </c>
      <c r="I81" s="68">
        <f>+IFERROR(VLOOKUP($B81,[1]Feuil4!$1:$1048576,2,FALSE),0)</f>
        <v>0</v>
      </c>
      <c r="J81" s="68">
        <f>+IFERROR(VLOOKUP($B81,[1]Feuil4!$1:$1048576,7,FALSE),0)</f>
        <v>0</v>
      </c>
      <c r="K81" s="68">
        <f>+IFERROR(VLOOKUP($B81,[1]Feuil4!$1:$1048576,8,FALSE),0)</f>
        <v>0</v>
      </c>
      <c r="L81" s="68">
        <f>+IFERROR(VLOOKUP($B81,[1]Feuil4!$1:$1048576,6,FALSE),0)</f>
        <v>0</v>
      </c>
      <c r="M81" s="68">
        <f>+IFERROR(VLOOKUP($B81,[1]Feuil4!$1:$1048576,5,FALSE),0)</f>
        <v>0</v>
      </c>
      <c r="N81" s="68">
        <f>+IFERROR(VLOOKUP($B81,[1]Feuil4!$1:$1048576,11,FALSE),0)</f>
        <v>0</v>
      </c>
      <c r="O81" s="68">
        <f>IFERROR(VLOOKUP(A81,'[2]TOTAL M11M12 par région'!$1:$1048576,14,FALSE),0)</f>
        <v>0</v>
      </c>
      <c r="P81" s="68">
        <f>IFERROR(VLOOKUP(A81,'[3]Recours excep-C2 2016'!$1:$1048576,36,FALSE),0)</f>
        <v>0</v>
      </c>
      <c r="Q81" s="70">
        <f t="shared" si="1"/>
        <v>0</v>
      </c>
      <c r="R81"/>
    </row>
    <row r="82" spans="1:18" hidden="1" x14ac:dyDescent="0.25">
      <c r="A82" s="25" t="s">
        <v>180</v>
      </c>
      <c r="B82" s="6" t="s">
        <v>181</v>
      </c>
      <c r="C82" s="6" t="s">
        <v>23</v>
      </c>
      <c r="D82" s="6" t="s">
        <v>1025</v>
      </c>
      <c r="E82" s="68">
        <f>+IFERROR(VLOOKUP($B82,[1]Feuil4!$1:$1048576,10,FALSE),0)</f>
        <v>0</v>
      </c>
      <c r="F82" s="68">
        <f>+IFERROR(VLOOKUP($B82,[1]Feuil4!$1:$1048576,9,FALSE),0)</f>
        <v>0</v>
      </c>
      <c r="G82" s="68">
        <f>+IFERROR(VLOOKUP($B82,[1]Feuil4!$1:$1048576,4,FALSE),0)</f>
        <v>0</v>
      </c>
      <c r="H82" s="68">
        <f>+IFERROR(VLOOKUP($B82,[1]Feuil4!$1:$1048576,3,FALSE),0)</f>
        <v>0</v>
      </c>
      <c r="I82" s="68">
        <f>+IFERROR(VLOOKUP($B82,[1]Feuil4!$1:$1048576,2,FALSE),0)</f>
        <v>0</v>
      </c>
      <c r="J82" s="68">
        <f>+IFERROR(VLOOKUP($B82,[1]Feuil4!$1:$1048576,7,FALSE),0)</f>
        <v>0</v>
      </c>
      <c r="K82" s="68">
        <f>+IFERROR(VLOOKUP($B82,[1]Feuil4!$1:$1048576,8,FALSE),0)</f>
        <v>0</v>
      </c>
      <c r="L82" s="68">
        <f>+IFERROR(VLOOKUP($B82,[1]Feuil4!$1:$1048576,6,FALSE),0)</f>
        <v>0</v>
      </c>
      <c r="M82" s="68">
        <f>+IFERROR(VLOOKUP($B82,[1]Feuil4!$1:$1048576,5,FALSE),0)</f>
        <v>0</v>
      </c>
      <c r="N82" s="68">
        <f>+IFERROR(VLOOKUP($B82,[1]Feuil4!$1:$1048576,11,FALSE),0)</f>
        <v>0</v>
      </c>
      <c r="O82" s="68">
        <f>IFERROR(VLOOKUP(A82,'[2]TOTAL M11M12 par région'!$1:$1048576,14,FALSE),0)</f>
        <v>0</v>
      </c>
      <c r="P82" s="68">
        <f>IFERROR(VLOOKUP(A82,'[3]Recours excep-C2 2016'!$1:$1048576,36,FALSE),0)</f>
        <v>0</v>
      </c>
      <c r="Q82" s="70">
        <f t="shared" si="1"/>
        <v>0</v>
      </c>
      <c r="R82"/>
    </row>
    <row r="83" spans="1:18" x14ac:dyDescent="0.25">
      <c r="A83" s="6" t="s">
        <v>209</v>
      </c>
      <c r="B83" s="6" t="s">
        <v>210</v>
      </c>
      <c r="C83" s="6" t="s">
        <v>78</v>
      </c>
      <c r="D83" s="6" t="s">
        <v>1025</v>
      </c>
      <c r="E83" s="68">
        <f>+IFERROR(VLOOKUP($B83,[1]Feuil4!$1:$1048576,10,FALSE),0)</f>
        <v>0</v>
      </c>
      <c r="F83" s="68">
        <f>+IFERROR(VLOOKUP($B83,[1]Feuil4!$1:$1048576,9,FALSE),0)</f>
        <v>0</v>
      </c>
      <c r="G83" s="68">
        <f>+IFERROR(VLOOKUP($B83,[1]Feuil4!$1:$1048576,4,FALSE),0)</f>
        <v>0</v>
      </c>
      <c r="H83" s="68">
        <f>+IFERROR(VLOOKUP($B83,[1]Feuil4!$1:$1048576,3,FALSE),0)</f>
        <v>0</v>
      </c>
      <c r="I83" s="68">
        <f>+IFERROR(VLOOKUP($B83,[1]Feuil4!$1:$1048576,2,FALSE),0)</f>
        <v>0</v>
      </c>
      <c r="J83" s="68">
        <f>+IFERROR(VLOOKUP($B83,[1]Feuil4!$1:$1048576,7,FALSE),0)</f>
        <v>0</v>
      </c>
      <c r="K83" s="68">
        <f>+IFERROR(VLOOKUP($B83,[1]Feuil4!$1:$1048576,8,FALSE),0)</f>
        <v>0</v>
      </c>
      <c r="L83" s="68">
        <f>+IFERROR(VLOOKUP($B83,[1]Feuil4!$1:$1048576,6,FALSE),0)</f>
        <v>0</v>
      </c>
      <c r="M83" s="68">
        <f>+IFERROR(VLOOKUP($B83,[1]Feuil4!$1:$1048576,5,FALSE),0)</f>
        <v>0</v>
      </c>
      <c r="N83" s="68">
        <f>+IFERROR(VLOOKUP($B83,[1]Feuil4!$1:$1048576,11,FALSE),0)</f>
        <v>0</v>
      </c>
      <c r="O83" s="68">
        <f>IFERROR(VLOOKUP(A83,'[2]TOTAL M11M12 par région'!$1:$1048576,14,FALSE),0)</f>
        <v>-2288898.4145009471</v>
      </c>
      <c r="P83" s="68">
        <f>IFERROR(VLOOKUP(A83,'[3]Recours excep-C2 2016'!$1:$1048576,36,FALSE),0)</f>
        <v>24969.079841239029</v>
      </c>
      <c r="Q83" s="70">
        <f t="shared" si="1"/>
        <v>-2263929.3346597082</v>
      </c>
      <c r="R83"/>
    </row>
    <row r="84" spans="1:18" x14ac:dyDescent="0.25">
      <c r="A84" s="6" t="s">
        <v>207</v>
      </c>
      <c r="B84" s="6" t="s">
        <v>208</v>
      </c>
      <c r="C84" s="6" t="s">
        <v>50</v>
      </c>
      <c r="D84" s="6" t="s">
        <v>1025</v>
      </c>
      <c r="E84" s="68">
        <f>+IFERROR(VLOOKUP($B84,[1]Feuil4!$1:$1048576,10,FALSE),0)</f>
        <v>0</v>
      </c>
      <c r="F84" s="68">
        <f>+IFERROR(VLOOKUP($B84,[1]Feuil4!$1:$1048576,9,FALSE),0)</f>
        <v>0</v>
      </c>
      <c r="G84" s="68">
        <f>+IFERROR(VLOOKUP($B84,[1]Feuil4!$1:$1048576,4,FALSE),0)</f>
        <v>0</v>
      </c>
      <c r="H84" s="68">
        <f>+IFERROR(VLOOKUP($B84,[1]Feuil4!$1:$1048576,3,FALSE),0)</f>
        <v>0</v>
      </c>
      <c r="I84" s="68">
        <f>+IFERROR(VLOOKUP($B84,[1]Feuil4!$1:$1048576,2,FALSE),0)</f>
        <v>0</v>
      </c>
      <c r="J84" s="68">
        <f>+IFERROR(VLOOKUP($B84,[1]Feuil4!$1:$1048576,7,FALSE),0)</f>
        <v>0</v>
      </c>
      <c r="K84" s="68">
        <f>+IFERROR(VLOOKUP($B84,[1]Feuil4!$1:$1048576,8,FALSE),0)</f>
        <v>0</v>
      </c>
      <c r="L84" s="68">
        <f>+IFERROR(VLOOKUP($B84,[1]Feuil4!$1:$1048576,6,FALSE),0)</f>
        <v>0</v>
      </c>
      <c r="M84" s="68">
        <f>+IFERROR(VLOOKUP($B84,[1]Feuil4!$1:$1048576,5,FALSE),0)</f>
        <v>0</v>
      </c>
      <c r="N84" s="68">
        <f>+IFERROR(VLOOKUP($B84,[1]Feuil4!$1:$1048576,11,FALSE),0)</f>
        <v>0</v>
      </c>
      <c r="O84" s="68">
        <f>IFERROR(VLOOKUP(A84,'[2]TOTAL M11M12 par région'!$1:$1048576,14,FALSE),0)</f>
        <v>49688.28250714473</v>
      </c>
      <c r="P84" s="68">
        <f>IFERROR(VLOOKUP(A84,'[3]Recours excep-C2 2016'!$1:$1048576,36,FALSE),0)</f>
        <v>53359.2146279226</v>
      </c>
      <c r="Q84" s="70">
        <f t="shared" si="1"/>
        <v>103047.49713506733</v>
      </c>
      <c r="R84"/>
    </row>
    <row r="85" spans="1:18" x14ac:dyDescent="0.25">
      <c r="A85" s="25" t="s">
        <v>203</v>
      </c>
      <c r="B85" s="6" t="s">
        <v>204</v>
      </c>
      <c r="C85" s="6" t="s">
        <v>17</v>
      </c>
      <c r="D85" s="6" t="s">
        <v>1025</v>
      </c>
      <c r="E85" s="68">
        <f>+IFERROR(VLOOKUP($B85,[1]Feuil4!$1:$1048576,10,FALSE),0)</f>
        <v>0</v>
      </c>
      <c r="F85" s="68">
        <f>+IFERROR(VLOOKUP($B85,[1]Feuil4!$1:$1048576,9,FALSE),0)</f>
        <v>0</v>
      </c>
      <c r="G85" s="68">
        <f>+IFERROR(VLOOKUP($B85,[1]Feuil4!$1:$1048576,4,FALSE),0)</f>
        <v>96281</v>
      </c>
      <c r="H85" s="68">
        <f>+IFERROR(VLOOKUP($B85,[1]Feuil4!$1:$1048576,3,FALSE),0)</f>
        <v>0</v>
      </c>
      <c r="I85" s="68">
        <f>+IFERROR(VLOOKUP($B85,[1]Feuil4!$1:$1048576,2,FALSE),0)</f>
        <v>51416</v>
      </c>
      <c r="J85" s="68">
        <f>+IFERROR(VLOOKUP($B85,[1]Feuil4!$1:$1048576,7,FALSE),0)</f>
        <v>0</v>
      </c>
      <c r="K85" s="68">
        <f>+IFERROR(VLOOKUP($B85,[1]Feuil4!$1:$1048576,8,FALSE),0)</f>
        <v>0</v>
      </c>
      <c r="L85" s="68">
        <f>+IFERROR(VLOOKUP($B85,[1]Feuil4!$1:$1048576,6,FALSE),0)</f>
        <v>0</v>
      </c>
      <c r="M85" s="68">
        <f>+IFERROR(VLOOKUP($B85,[1]Feuil4!$1:$1048576,5,FALSE),0)</f>
        <v>0</v>
      </c>
      <c r="N85" s="68">
        <f>+IFERROR(VLOOKUP($B85,[1]Feuil4!$1:$1048576,11,FALSE),0)</f>
        <v>0</v>
      </c>
      <c r="O85" s="68">
        <f>IFERROR(VLOOKUP(A85,'[2]TOTAL M11M12 par région'!$1:$1048576,14,FALSE),0)</f>
        <v>220628.31804067327</v>
      </c>
      <c r="P85" s="68">
        <f>IFERROR(VLOOKUP(A85,'[3]Recours excep-C2 2016'!$1:$1048576,36,FALSE),0)</f>
        <v>543973.67148710287</v>
      </c>
      <c r="Q85" s="70">
        <f t="shared" si="1"/>
        <v>912298.98952777614</v>
      </c>
      <c r="R85"/>
    </row>
    <row r="86" spans="1:18" hidden="1" x14ac:dyDescent="0.25">
      <c r="A86" s="6" t="s">
        <v>211</v>
      </c>
      <c r="B86" s="6" t="s">
        <v>212</v>
      </c>
      <c r="C86" s="6" t="s">
        <v>78</v>
      </c>
      <c r="D86" s="6" t="s">
        <v>1025</v>
      </c>
      <c r="E86" s="68">
        <f>+IFERROR(VLOOKUP($B86,[1]Feuil4!$1:$1048576,10,FALSE),0)</f>
        <v>0</v>
      </c>
      <c r="F86" s="68">
        <f>+IFERROR(VLOOKUP($B86,[1]Feuil4!$1:$1048576,9,FALSE),0)</f>
        <v>0</v>
      </c>
      <c r="G86" s="68">
        <f>+IFERROR(VLOOKUP($B86,[1]Feuil4!$1:$1048576,4,FALSE),0)</f>
        <v>0</v>
      </c>
      <c r="H86" s="68">
        <f>+IFERROR(VLOOKUP($B86,[1]Feuil4!$1:$1048576,3,FALSE),0)</f>
        <v>0</v>
      </c>
      <c r="I86" s="68">
        <f>+IFERROR(VLOOKUP($B86,[1]Feuil4!$1:$1048576,2,FALSE),0)</f>
        <v>0</v>
      </c>
      <c r="J86" s="68">
        <f>+IFERROR(VLOOKUP($B86,[1]Feuil4!$1:$1048576,7,FALSE),0)</f>
        <v>0</v>
      </c>
      <c r="K86" s="68">
        <f>+IFERROR(VLOOKUP($B86,[1]Feuil4!$1:$1048576,8,FALSE),0)</f>
        <v>0</v>
      </c>
      <c r="L86" s="68">
        <f>+IFERROR(VLOOKUP($B86,[1]Feuil4!$1:$1048576,6,FALSE),0)</f>
        <v>0</v>
      </c>
      <c r="M86" s="68">
        <f>+IFERROR(VLOOKUP($B86,[1]Feuil4!$1:$1048576,5,FALSE),0)</f>
        <v>0</v>
      </c>
      <c r="N86" s="68">
        <f>+IFERROR(VLOOKUP($B86,[1]Feuil4!$1:$1048576,11,FALSE),0)</f>
        <v>0</v>
      </c>
      <c r="O86" s="68">
        <f>IFERROR(VLOOKUP(A86,'[2]TOTAL M11M12 par région'!$1:$1048576,14,FALSE),0)</f>
        <v>0</v>
      </c>
      <c r="P86" s="68">
        <f>IFERROR(VLOOKUP(A86,'[3]Recours excep-C2 2016'!$1:$1048576,36,FALSE),0)</f>
        <v>0</v>
      </c>
      <c r="Q86" s="70">
        <f t="shared" si="1"/>
        <v>0</v>
      </c>
      <c r="R86"/>
    </row>
    <row r="87" spans="1:18" x14ac:dyDescent="0.25">
      <c r="A87" s="25" t="s">
        <v>198</v>
      </c>
      <c r="B87" s="6" t="s">
        <v>199</v>
      </c>
      <c r="C87" s="6" t="s">
        <v>23</v>
      </c>
      <c r="D87" s="6" t="s">
        <v>1025</v>
      </c>
      <c r="E87" s="68">
        <f>+IFERROR(VLOOKUP($B87,[1]Feuil4!$1:$1048576,10,FALSE),0)</f>
        <v>0</v>
      </c>
      <c r="F87" s="68">
        <f>+IFERROR(VLOOKUP($B87,[1]Feuil4!$1:$1048576,9,FALSE),0)</f>
        <v>0</v>
      </c>
      <c r="G87" s="68">
        <f>+IFERROR(VLOOKUP($B87,[1]Feuil4!$1:$1048576,4,FALSE),0)</f>
        <v>0</v>
      </c>
      <c r="H87" s="68">
        <f>+IFERROR(VLOOKUP($B87,[1]Feuil4!$1:$1048576,3,FALSE),0)</f>
        <v>0</v>
      </c>
      <c r="I87" s="68">
        <f>+IFERROR(VLOOKUP($B87,[1]Feuil4!$1:$1048576,2,FALSE),0)</f>
        <v>0</v>
      </c>
      <c r="J87" s="68">
        <f>+IFERROR(VLOOKUP($B87,[1]Feuil4!$1:$1048576,7,FALSE),0)</f>
        <v>0</v>
      </c>
      <c r="K87" s="68">
        <f>+IFERROR(VLOOKUP($B87,[1]Feuil4!$1:$1048576,8,FALSE),0)</f>
        <v>0</v>
      </c>
      <c r="L87" s="68">
        <f>+IFERROR(VLOOKUP($B87,[1]Feuil4!$1:$1048576,6,FALSE),0)</f>
        <v>0</v>
      </c>
      <c r="M87" s="68">
        <f>+IFERROR(VLOOKUP($B87,[1]Feuil4!$1:$1048576,5,FALSE),0)</f>
        <v>0</v>
      </c>
      <c r="N87" s="68">
        <f>+IFERROR(VLOOKUP($B87,[1]Feuil4!$1:$1048576,11,FALSE),0)</f>
        <v>0</v>
      </c>
      <c r="O87" s="68">
        <f>IFERROR(VLOOKUP(A87,'[2]TOTAL M11M12 par région'!$1:$1048576,14,FALSE),0)</f>
        <v>1978.800527647536</v>
      </c>
      <c r="P87" s="68">
        <f>IFERROR(VLOOKUP(A87,'[3]Recours excep-C2 2016'!$1:$1048576,36,FALSE),0)</f>
        <v>0</v>
      </c>
      <c r="Q87" s="70">
        <f t="shared" si="1"/>
        <v>1978.800527647536</v>
      </c>
      <c r="R87"/>
    </row>
    <row r="88" spans="1:18" x14ac:dyDescent="0.25">
      <c r="A88" s="6" t="s">
        <v>188</v>
      </c>
      <c r="B88" s="6" t="s">
        <v>189</v>
      </c>
      <c r="C88" s="6" t="s">
        <v>23</v>
      </c>
      <c r="D88" s="6" t="s">
        <v>1025</v>
      </c>
      <c r="E88" s="68">
        <f>+IFERROR(VLOOKUP($B88,[1]Feuil4!$1:$1048576,10,FALSE),0)</f>
        <v>0</v>
      </c>
      <c r="F88" s="68">
        <f>+IFERROR(VLOOKUP($B88,[1]Feuil4!$1:$1048576,9,FALSE),0)</f>
        <v>0</v>
      </c>
      <c r="G88" s="68">
        <f>+IFERROR(VLOOKUP($B88,[1]Feuil4!$1:$1048576,4,FALSE),0)</f>
        <v>0</v>
      </c>
      <c r="H88" s="68">
        <f>+IFERROR(VLOOKUP($B88,[1]Feuil4!$1:$1048576,3,FALSE),0)</f>
        <v>0</v>
      </c>
      <c r="I88" s="68">
        <f>+IFERROR(VLOOKUP($B88,[1]Feuil4!$1:$1048576,2,FALSE),0)</f>
        <v>0</v>
      </c>
      <c r="J88" s="68">
        <f>+IFERROR(VLOOKUP($B88,[1]Feuil4!$1:$1048576,7,FALSE),0)</f>
        <v>0</v>
      </c>
      <c r="K88" s="68">
        <f>+IFERROR(VLOOKUP($B88,[1]Feuil4!$1:$1048576,8,FALSE),0)</f>
        <v>0</v>
      </c>
      <c r="L88" s="68">
        <f>+IFERROR(VLOOKUP($B88,[1]Feuil4!$1:$1048576,6,FALSE),0)</f>
        <v>0</v>
      </c>
      <c r="M88" s="68">
        <f>+IFERROR(VLOOKUP($B88,[1]Feuil4!$1:$1048576,5,FALSE),0)</f>
        <v>0</v>
      </c>
      <c r="N88" s="68">
        <f>+IFERROR(VLOOKUP($B88,[1]Feuil4!$1:$1048576,11,FALSE),0)</f>
        <v>0</v>
      </c>
      <c r="O88" s="68">
        <f>IFERROR(VLOOKUP(A88,'[2]TOTAL M11M12 par région'!$1:$1048576,14,FALSE),0)</f>
        <v>8296.6086165249581</v>
      </c>
      <c r="P88" s="68">
        <f>IFERROR(VLOOKUP(A88,'[3]Recours excep-C2 2016'!$1:$1048576,36,FALSE),0)</f>
        <v>0</v>
      </c>
      <c r="Q88" s="70">
        <f t="shared" si="1"/>
        <v>8296.6086165249581</v>
      </c>
      <c r="R88"/>
    </row>
    <row r="89" spans="1:18" x14ac:dyDescent="0.25">
      <c r="A89" s="25" t="s">
        <v>190</v>
      </c>
      <c r="B89" s="6" t="s">
        <v>191</v>
      </c>
      <c r="C89" s="6" t="s">
        <v>23</v>
      </c>
      <c r="D89" s="6" t="s">
        <v>1025</v>
      </c>
      <c r="E89" s="68">
        <f>+IFERROR(VLOOKUP($B89,[1]Feuil4!$1:$1048576,10,FALSE),0)</f>
        <v>0</v>
      </c>
      <c r="F89" s="68">
        <f>+IFERROR(VLOOKUP($B89,[1]Feuil4!$1:$1048576,9,FALSE),0)</f>
        <v>0</v>
      </c>
      <c r="G89" s="68">
        <f>+IFERROR(VLOOKUP($B89,[1]Feuil4!$1:$1048576,4,FALSE),0)</f>
        <v>0</v>
      </c>
      <c r="H89" s="68">
        <f>+IFERROR(VLOOKUP($B89,[1]Feuil4!$1:$1048576,3,FALSE),0)</f>
        <v>0</v>
      </c>
      <c r="I89" s="68">
        <f>+IFERROR(VLOOKUP($B89,[1]Feuil4!$1:$1048576,2,FALSE),0)</f>
        <v>0</v>
      </c>
      <c r="J89" s="68">
        <f>+IFERROR(VLOOKUP($B89,[1]Feuil4!$1:$1048576,7,FALSE),0)</f>
        <v>0</v>
      </c>
      <c r="K89" s="68">
        <f>+IFERROR(VLOOKUP($B89,[1]Feuil4!$1:$1048576,8,FALSE),0)</f>
        <v>0</v>
      </c>
      <c r="L89" s="68">
        <f>+IFERROR(VLOOKUP($B89,[1]Feuil4!$1:$1048576,6,FALSE),0)</f>
        <v>0</v>
      </c>
      <c r="M89" s="68">
        <f>+IFERROR(VLOOKUP($B89,[1]Feuil4!$1:$1048576,5,FALSE),0)</f>
        <v>0</v>
      </c>
      <c r="N89" s="68">
        <f>+IFERROR(VLOOKUP($B89,[1]Feuil4!$1:$1048576,11,FALSE),0)</f>
        <v>0</v>
      </c>
      <c r="O89" s="68">
        <f>IFERROR(VLOOKUP(A89,'[2]TOTAL M11M12 par région'!$1:$1048576,14,FALSE),0)</f>
        <v>8468.7990997261295</v>
      </c>
      <c r="P89" s="68">
        <f>IFERROR(VLOOKUP(A89,'[3]Recours excep-C2 2016'!$1:$1048576,36,FALSE),0)</f>
        <v>0</v>
      </c>
      <c r="Q89" s="70">
        <f t="shared" si="1"/>
        <v>8468.7990997261295</v>
      </c>
      <c r="R89"/>
    </row>
    <row r="90" spans="1:18" x14ac:dyDescent="0.25">
      <c r="A90" s="6" t="s">
        <v>184</v>
      </c>
      <c r="B90" s="6" t="s">
        <v>185</v>
      </c>
      <c r="C90" s="6" t="s">
        <v>23</v>
      </c>
      <c r="D90" s="6" t="s">
        <v>1025</v>
      </c>
      <c r="E90" s="68">
        <f>+IFERROR(VLOOKUP($B90,[1]Feuil4!$1:$1048576,10,FALSE),0)</f>
        <v>0</v>
      </c>
      <c r="F90" s="68">
        <f>+IFERROR(VLOOKUP($B90,[1]Feuil4!$1:$1048576,9,FALSE),0)</f>
        <v>0</v>
      </c>
      <c r="G90" s="68">
        <f>+IFERROR(VLOOKUP($B90,[1]Feuil4!$1:$1048576,4,FALSE),0)</f>
        <v>0</v>
      </c>
      <c r="H90" s="68">
        <f>+IFERROR(VLOOKUP($B90,[1]Feuil4!$1:$1048576,3,FALSE),0)</f>
        <v>0</v>
      </c>
      <c r="I90" s="68">
        <f>+IFERROR(VLOOKUP($B90,[1]Feuil4!$1:$1048576,2,FALSE),0)</f>
        <v>0</v>
      </c>
      <c r="J90" s="68">
        <f>+IFERROR(VLOOKUP($B90,[1]Feuil4!$1:$1048576,7,FALSE),0)</f>
        <v>0</v>
      </c>
      <c r="K90" s="68">
        <f>+IFERROR(VLOOKUP($B90,[1]Feuil4!$1:$1048576,8,FALSE),0)</f>
        <v>0</v>
      </c>
      <c r="L90" s="68">
        <f>+IFERROR(VLOOKUP($B90,[1]Feuil4!$1:$1048576,6,FALSE),0)</f>
        <v>0</v>
      </c>
      <c r="M90" s="68">
        <f>+IFERROR(VLOOKUP($B90,[1]Feuil4!$1:$1048576,5,FALSE),0)</f>
        <v>0</v>
      </c>
      <c r="N90" s="68">
        <f>+IFERROR(VLOOKUP($B90,[1]Feuil4!$1:$1048576,11,FALSE),0)</f>
        <v>0</v>
      </c>
      <c r="O90" s="68">
        <f>IFERROR(VLOOKUP(A90,'[2]TOTAL M11M12 par région'!$1:$1048576,14,FALSE),0)</f>
        <v>48439.994779065571</v>
      </c>
      <c r="P90" s="68">
        <f>IFERROR(VLOOKUP(A90,'[3]Recours excep-C2 2016'!$1:$1048576,36,FALSE),0)</f>
        <v>0</v>
      </c>
      <c r="Q90" s="70">
        <f t="shared" si="1"/>
        <v>48439.994779065571</v>
      </c>
      <c r="R90"/>
    </row>
    <row r="91" spans="1:18" x14ac:dyDescent="0.25">
      <c r="A91" s="25" t="s">
        <v>812</v>
      </c>
      <c r="B91" s="6" t="s">
        <v>991</v>
      </c>
      <c r="C91" s="6" t="s">
        <v>78</v>
      </c>
      <c r="D91" s="6" t="s">
        <v>1025</v>
      </c>
      <c r="E91" s="68">
        <f>+IFERROR(VLOOKUP($B91,[1]Feuil4!$1:$1048576,10,FALSE),0)</f>
        <v>0</v>
      </c>
      <c r="F91" s="68">
        <f>+IFERROR(VLOOKUP($B91,[1]Feuil4!$1:$1048576,9,FALSE),0)</f>
        <v>0</v>
      </c>
      <c r="G91" s="68">
        <f>+IFERROR(VLOOKUP($B91,[1]Feuil4!$1:$1048576,4,FALSE),0)</f>
        <v>0</v>
      </c>
      <c r="H91" s="68">
        <f>+IFERROR(VLOOKUP($B91,[1]Feuil4!$1:$1048576,3,FALSE),0)</f>
        <v>0</v>
      </c>
      <c r="I91" s="68">
        <f>+IFERROR(VLOOKUP($B91,[1]Feuil4!$1:$1048576,2,FALSE),0)</f>
        <v>0</v>
      </c>
      <c r="J91" s="68">
        <f>+IFERROR(VLOOKUP($B91,[1]Feuil4!$1:$1048576,7,FALSE),0)</f>
        <v>0</v>
      </c>
      <c r="K91" s="68">
        <f>+IFERROR(VLOOKUP($B91,[1]Feuil4!$1:$1048576,8,FALSE),0)</f>
        <v>0</v>
      </c>
      <c r="L91" s="68">
        <f>+IFERROR(VLOOKUP($B91,[1]Feuil4!$1:$1048576,6,FALSE),0)</f>
        <v>0</v>
      </c>
      <c r="M91" s="68">
        <f>+IFERROR(VLOOKUP($B91,[1]Feuil4!$1:$1048576,5,FALSE),0)</f>
        <v>0</v>
      </c>
      <c r="N91" s="68">
        <f>+IFERROR(VLOOKUP($B91,[1]Feuil4!$1:$1048576,11,FALSE),0)</f>
        <v>0</v>
      </c>
      <c r="O91" s="68">
        <f>IFERROR(VLOOKUP(A91,'[2]TOTAL M11M12 par région'!$1:$1048576,14,FALSE),0)</f>
        <v>11000.032469380792</v>
      </c>
      <c r="P91" s="68">
        <f>IFERROR(VLOOKUP(A91,'[3]Recours excep-C2 2016'!$1:$1048576,36,FALSE),0)</f>
        <v>0</v>
      </c>
      <c r="Q91" s="70">
        <f t="shared" si="1"/>
        <v>11000.032469380792</v>
      </c>
      <c r="R91"/>
    </row>
    <row r="92" spans="1:18" x14ac:dyDescent="0.25">
      <c r="A92" s="25" t="s">
        <v>200</v>
      </c>
      <c r="B92" s="6" t="s">
        <v>1026</v>
      </c>
      <c r="C92" s="6" t="s">
        <v>23</v>
      </c>
      <c r="D92" s="6" t="s">
        <v>1025</v>
      </c>
      <c r="E92" s="68">
        <f>+IFERROR(VLOOKUP($B92,[1]Feuil4!$1:$1048576,10,FALSE),0)</f>
        <v>0</v>
      </c>
      <c r="F92" s="68">
        <f>+IFERROR(VLOOKUP($B92,[1]Feuil4!$1:$1048576,9,FALSE),0)</f>
        <v>0</v>
      </c>
      <c r="G92" s="68">
        <f>+IFERROR(VLOOKUP($B92,[1]Feuil4!$1:$1048576,4,FALSE),0)</f>
        <v>0</v>
      </c>
      <c r="H92" s="68">
        <f>+IFERROR(VLOOKUP($B92,[1]Feuil4!$1:$1048576,3,FALSE),0)</f>
        <v>0</v>
      </c>
      <c r="I92" s="68">
        <f>+IFERROR(VLOOKUP($B92,[1]Feuil4!$1:$1048576,2,FALSE),0)</f>
        <v>0</v>
      </c>
      <c r="J92" s="68">
        <f>+IFERROR(VLOOKUP($B92,[1]Feuil4!$1:$1048576,7,FALSE),0)</f>
        <v>0</v>
      </c>
      <c r="K92" s="68">
        <f>+IFERROR(VLOOKUP($B92,[1]Feuil4!$1:$1048576,8,FALSE),0)</f>
        <v>0</v>
      </c>
      <c r="L92" s="68">
        <f>+IFERROR(VLOOKUP($B92,[1]Feuil4!$1:$1048576,6,FALSE),0)</f>
        <v>0</v>
      </c>
      <c r="M92" s="68">
        <f>+IFERROR(VLOOKUP($B92,[1]Feuil4!$1:$1048576,5,FALSE),0)</f>
        <v>0</v>
      </c>
      <c r="N92" s="68">
        <f>+IFERROR(VLOOKUP($B92,[1]Feuil4!$1:$1048576,11,FALSE),0)</f>
        <v>0</v>
      </c>
      <c r="O92" s="68">
        <f>IFERROR(VLOOKUP(A92,'[2]TOTAL M11M12 par région'!$1:$1048576,14,FALSE),0)</f>
        <v>23923.844719206129</v>
      </c>
      <c r="P92" s="68">
        <f>IFERROR(VLOOKUP(A92,'[3]Recours excep-C2 2016'!$1:$1048576,36,FALSE),0)</f>
        <v>0</v>
      </c>
      <c r="Q92" s="70">
        <f t="shared" si="1"/>
        <v>23923.844719206129</v>
      </c>
      <c r="R92"/>
    </row>
    <row r="93" spans="1:18" x14ac:dyDescent="0.25">
      <c r="A93" s="6" t="s">
        <v>186</v>
      </c>
      <c r="B93" s="6" t="s">
        <v>187</v>
      </c>
      <c r="C93" s="6" t="s">
        <v>23</v>
      </c>
      <c r="D93" s="6" t="s">
        <v>1025</v>
      </c>
      <c r="E93" s="68">
        <f>+IFERROR(VLOOKUP($B93,[1]Feuil4!$1:$1048576,10,FALSE),0)</f>
        <v>0</v>
      </c>
      <c r="F93" s="68">
        <f>+IFERROR(VLOOKUP($B93,[1]Feuil4!$1:$1048576,9,FALSE),0)</f>
        <v>0</v>
      </c>
      <c r="G93" s="68">
        <f>+IFERROR(VLOOKUP($B93,[1]Feuil4!$1:$1048576,4,FALSE),0)</f>
        <v>0</v>
      </c>
      <c r="H93" s="68">
        <f>+IFERROR(VLOOKUP($B93,[1]Feuil4!$1:$1048576,3,FALSE),0)</f>
        <v>0</v>
      </c>
      <c r="I93" s="68">
        <f>+IFERROR(VLOOKUP($B93,[1]Feuil4!$1:$1048576,2,FALSE),0)</f>
        <v>0</v>
      </c>
      <c r="J93" s="68">
        <f>+IFERROR(VLOOKUP($B93,[1]Feuil4!$1:$1048576,7,FALSE),0)</f>
        <v>0</v>
      </c>
      <c r="K93" s="68">
        <f>+IFERROR(VLOOKUP($B93,[1]Feuil4!$1:$1048576,8,FALSE),0)</f>
        <v>0</v>
      </c>
      <c r="L93" s="68">
        <f>+IFERROR(VLOOKUP($B93,[1]Feuil4!$1:$1048576,6,FALSE),0)</f>
        <v>0</v>
      </c>
      <c r="M93" s="68">
        <f>+IFERROR(VLOOKUP($B93,[1]Feuil4!$1:$1048576,5,FALSE),0)</f>
        <v>0</v>
      </c>
      <c r="N93" s="68">
        <f>+IFERROR(VLOOKUP($B93,[1]Feuil4!$1:$1048576,11,FALSE),0)</f>
        <v>0</v>
      </c>
      <c r="O93" s="68">
        <f>IFERROR(VLOOKUP(A93,'[2]TOTAL M11M12 par région'!$1:$1048576,14,FALSE),0)</f>
        <v>16758.3528082087</v>
      </c>
      <c r="P93" s="68">
        <f>IFERROR(VLOOKUP(A93,'[3]Recours excep-C2 2016'!$1:$1048576,36,FALSE),0)</f>
        <v>0</v>
      </c>
      <c r="Q93" s="70">
        <f t="shared" si="1"/>
        <v>16758.3528082087</v>
      </c>
      <c r="R93"/>
    </row>
    <row r="94" spans="1:18" hidden="1" x14ac:dyDescent="0.25">
      <c r="A94" s="6" t="s">
        <v>192</v>
      </c>
      <c r="B94" s="6" t="s">
        <v>193</v>
      </c>
      <c r="C94" s="6" t="s">
        <v>23</v>
      </c>
      <c r="D94" s="6" t="s">
        <v>1025</v>
      </c>
      <c r="E94" s="68">
        <f>+IFERROR(VLOOKUP($B94,[1]Feuil4!$1:$1048576,10,FALSE),0)</f>
        <v>0</v>
      </c>
      <c r="F94" s="68">
        <f>+IFERROR(VLOOKUP($B94,[1]Feuil4!$1:$1048576,9,FALSE),0)</f>
        <v>0</v>
      </c>
      <c r="G94" s="68">
        <f>+IFERROR(VLOOKUP($B94,[1]Feuil4!$1:$1048576,4,FALSE),0)</f>
        <v>0</v>
      </c>
      <c r="H94" s="68">
        <f>+IFERROR(VLOOKUP($B94,[1]Feuil4!$1:$1048576,3,FALSE),0)</f>
        <v>0</v>
      </c>
      <c r="I94" s="68">
        <f>+IFERROR(VLOOKUP($B94,[1]Feuil4!$1:$1048576,2,FALSE),0)</f>
        <v>0</v>
      </c>
      <c r="J94" s="68">
        <f>+IFERROR(VLOOKUP($B94,[1]Feuil4!$1:$1048576,7,FALSE),0)</f>
        <v>0</v>
      </c>
      <c r="K94" s="68">
        <f>+IFERROR(VLOOKUP($B94,[1]Feuil4!$1:$1048576,8,FALSE),0)</f>
        <v>0</v>
      </c>
      <c r="L94" s="68">
        <f>+IFERROR(VLOOKUP($B94,[1]Feuil4!$1:$1048576,6,FALSE),0)</f>
        <v>0</v>
      </c>
      <c r="M94" s="68">
        <f>+IFERROR(VLOOKUP($B94,[1]Feuil4!$1:$1048576,5,FALSE),0)</f>
        <v>0</v>
      </c>
      <c r="N94" s="68">
        <f>+IFERROR(VLOOKUP($B94,[1]Feuil4!$1:$1048576,11,FALSE),0)</f>
        <v>0</v>
      </c>
      <c r="O94" s="68">
        <f>IFERROR(VLOOKUP(A94,'[2]TOTAL M11M12 par région'!$1:$1048576,14,FALSE),0)</f>
        <v>0</v>
      </c>
      <c r="P94" s="68">
        <f>IFERROR(VLOOKUP(A94,'[3]Recours excep-C2 2016'!$1:$1048576,36,FALSE),0)</f>
        <v>0</v>
      </c>
      <c r="Q94" s="70">
        <f t="shared" si="1"/>
        <v>0</v>
      </c>
      <c r="R94"/>
    </row>
    <row r="95" spans="1:18" x14ac:dyDescent="0.25">
      <c r="A95" s="25" t="s">
        <v>813</v>
      </c>
      <c r="B95" s="6" t="s">
        <v>1027</v>
      </c>
      <c r="C95" s="6" t="s">
        <v>78</v>
      </c>
      <c r="D95" s="6" t="s">
        <v>1025</v>
      </c>
      <c r="E95" s="68">
        <f>+IFERROR(VLOOKUP($B95,[1]Feuil4!$1:$1048576,10,FALSE),0)</f>
        <v>0</v>
      </c>
      <c r="F95" s="68">
        <f>+IFERROR(VLOOKUP($B95,[1]Feuil4!$1:$1048576,9,FALSE),0)</f>
        <v>0</v>
      </c>
      <c r="G95" s="68">
        <f>+IFERROR(VLOOKUP($B95,[1]Feuil4!$1:$1048576,4,FALSE),0)</f>
        <v>0</v>
      </c>
      <c r="H95" s="68">
        <f>+IFERROR(VLOOKUP($B95,[1]Feuil4!$1:$1048576,3,FALSE),0)</f>
        <v>0</v>
      </c>
      <c r="I95" s="68">
        <f>+IFERROR(VLOOKUP($B95,[1]Feuil4!$1:$1048576,2,FALSE),0)</f>
        <v>0</v>
      </c>
      <c r="J95" s="68">
        <f>+IFERROR(VLOOKUP($B95,[1]Feuil4!$1:$1048576,7,FALSE),0)</f>
        <v>0</v>
      </c>
      <c r="K95" s="68">
        <f>+IFERROR(VLOOKUP($B95,[1]Feuil4!$1:$1048576,8,FALSE),0)</f>
        <v>0</v>
      </c>
      <c r="L95" s="68">
        <f>+IFERROR(VLOOKUP($B95,[1]Feuil4!$1:$1048576,6,FALSE),0)</f>
        <v>0</v>
      </c>
      <c r="M95" s="68">
        <f>+IFERROR(VLOOKUP($B95,[1]Feuil4!$1:$1048576,5,FALSE),0)</f>
        <v>0</v>
      </c>
      <c r="N95" s="68">
        <f>+IFERROR(VLOOKUP($B95,[1]Feuil4!$1:$1048576,11,FALSE),0)</f>
        <v>0</v>
      </c>
      <c r="O95" s="68">
        <f>IFERROR(VLOOKUP(A95,'[2]TOTAL M11M12 par région'!$1:$1048576,14,FALSE),0)</f>
        <v>14269.846799428196</v>
      </c>
      <c r="P95" s="68">
        <f>IFERROR(VLOOKUP(A95,'[3]Recours excep-C2 2016'!$1:$1048576,36,FALSE),0)</f>
        <v>0</v>
      </c>
      <c r="Q95" s="70">
        <f t="shared" si="1"/>
        <v>14269.846799428196</v>
      </c>
      <c r="R95"/>
    </row>
    <row r="96" spans="1:18" x14ac:dyDescent="0.25">
      <c r="A96" s="6" t="s">
        <v>196</v>
      </c>
      <c r="B96" s="6" t="s">
        <v>197</v>
      </c>
      <c r="C96" s="6" t="s">
        <v>23</v>
      </c>
      <c r="D96" s="6" t="s">
        <v>1025</v>
      </c>
      <c r="E96" s="68">
        <f>+IFERROR(VLOOKUP($B96,[1]Feuil4!$1:$1048576,10,FALSE),0)</f>
        <v>0</v>
      </c>
      <c r="F96" s="68">
        <f>+IFERROR(VLOOKUP($B96,[1]Feuil4!$1:$1048576,9,FALSE),0)</f>
        <v>0</v>
      </c>
      <c r="G96" s="68">
        <f>+IFERROR(VLOOKUP($B96,[1]Feuil4!$1:$1048576,4,FALSE),0)</f>
        <v>0</v>
      </c>
      <c r="H96" s="68">
        <f>+IFERROR(VLOOKUP($B96,[1]Feuil4!$1:$1048576,3,FALSE),0)</f>
        <v>0</v>
      </c>
      <c r="I96" s="68">
        <f>+IFERROR(VLOOKUP($B96,[1]Feuil4!$1:$1048576,2,FALSE),0)</f>
        <v>0</v>
      </c>
      <c r="J96" s="68">
        <f>+IFERROR(VLOOKUP($B96,[1]Feuil4!$1:$1048576,7,FALSE),0)</f>
        <v>0</v>
      </c>
      <c r="K96" s="68">
        <f>+IFERROR(VLOOKUP($B96,[1]Feuil4!$1:$1048576,8,FALSE),0)</f>
        <v>0</v>
      </c>
      <c r="L96" s="68">
        <f>+IFERROR(VLOOKUP($B96,[1]Feuil4!$1:$1048576,6,FALSE),0)</f>
        <v>0</v>
      </c>
      <c r="M96" s="68">
        <f>+IFERROR(VLOOKUP($B96,[1]Feuil4!$1:$1048576,5,FALSE),0)</f>
        <v>0</v>
      </c>
      <c r="N96" s="68">
        <f>+IFERROR(VLOOKUP($B96,[1]Feuil4!$1:$1048576,11,FALSE),0)</f>
        <v>0</v>
      </c>
      <c r="O96" s="68">
        <f>IFERROR(VLOOKUP(A96,'[2]TOTAL M11M12 par région'!$1:$1048576,14,FALSE),0)</f>
        <v>27865.578710121699</v>
      </c>
      <c r="P96" s="68">
        <f>IFERROR(VLOOKUP(A96,'[3]Recours excep-C2 2016'!$1:$1048576,36,FALSE),0)</f>
        <v>4183.6995500699777</v>
      </c>
      <c r="Q96" s="70">
        <f t="shared" si="1"/>
        <v>32049.278260191677</v>
      </c>
      <c r="R96"/>
    </row>
    <row r="97" spans="1:18" x14ac:dyDescent="0.25">
      <c r="A97" s="6" t="s">
        <v>215</v>
      </c>
      <c r="B97" s="6" t="s">
        <v>216</v>
      </c>
      <c r="C97" s="6" t="s">
        <v>23</v>
      </c>
      <c r="D97" s="6" t="s">
        <v>1025</v>
      </c>
      <c r="E97" s="68">
        <f>+IFERROR(VLOOKUP($B97,[1]Feuil4!$1:$1048576,10,FALSE),0)</f>
        <v>0</v>
      </c>
      <c r="F97" s="68">
        <f>+IFERROR(VLOOKUP($B97,[1]Feuil4!$1:$1048576,9,FALSE),0)</f>
        <v>0</v>
      </c>
      <c r="G97" s="68">
        <f>+IFERROR(VLOOKUP($B97,[1]Feuil4!$1:$1048576,4,FALSE),0)</f>
        <v>0</v>
      </c>
      <c r="H97" s="68">
        <f>+IFERROR(VLOOKUP($B97,[1]Feuil4!$1:$1048576,3,FALSE),0)</f>
        <v>0</v>
      </c>
      <c r="I97" s="68">
        <f>+IFERROR(VLOOKUP($B97,[1]Feuil4!$1:$1048576,2,FALSE),0)</f>
        <v>0</v>
      </c>
      <c r="J97" s="68">
        <f>+IFERROR(VLOOKUP($B97,[1]Feuil4!$1:$1048576,7,FALSE),0)</f>
        <v>0</v>
      </c>
      <c r="K97" s="68">
        <f>+IFERROR(VLOOKUP($B97,[1]Feuil4!$1:$1048576,8,FALSE),0)</f>
        <v>0</v>
      </c>
      <c r="L97" s="68">
        <f>+IFERROR(VLOOKUP($B97,[1]Feuil4!$1:$1048576,6,FALSE),0)</f>
        <v>0</v>
      </c>
      <c r="M97" s="68">
        <f>+IFERROR(VLOOKUP($B97,[1]Feuil4!$1:$1048576,5,FALSE),0)</f>
        <v>0</v>
      </c>
      <c r="N97" s="68">
        <f>+IFERROR(VLOOKUP($B97,[1]Feuil4!$1:$1048576,11,FALSE),0)</f>
        <v>0</v>
      </c>
      <c r="O97" s="68">
        <f>IFERROR(VLOOKUP(A97,'[2]TOTAL M11M12 par région'!$1:$1048576,14,FALSE),0)</f>
        <v>3901.4134999999951</v>
      </c>
      <c r="P97" s="68">
        <f>IFERROR(VLOOKUP(A97,'[3]Recours excep-C2 2016'!$1:$1048576,36,FALSE),0)</f>
        <v>0</v>
      </c>
      <c r="Q97" s="70">
        <f t="shared" si="1"/>
        <v>3901.4134999999951</v>
      </c>
      <c r="R97"/>
    </row>
    <row r="98" spans="1:18" x14ac:dyDescent="0.25">
      <c r="A98" s="6" t="s">
        <v>178</v>
      </c>
      <c r="B98" s="6" t="s">
        <v>179</v>
      </c>
      <c r="C98" s="6" t="s">
        <v>23</v>
      </c>
      <c r="D98" s="6" t="s">
        <v>1025</v>
      </c>
      <c r="E98" s="68">
        <f>+IFERROR(VLOOKUP($B98,[1]Feuil4!$1:$1048576,10,FALSE),0)</f>
        <v>0</v>
      </c>
      <c r="F98" s="68">
        <f>+IFERROR(VLOOKUP($B98,[1]Feuil4!$1:$1048576,9,FALSE),0)</f>
        <v>0</v>
      </c>
      <c r="G98" s="68">
        <f>+IFERROR(VLOOKUP($B98,[1]Feuil4!$1:$1048576,4,FALSE),0)</f>
        <v>0</v>
      </c>
      <c r="H98" s="68">
        <f>+IFERROR(VLOOKUP($B98,[1]Feuil4!$1:$1048576,3,FALSE),0)</f>
        <v>0</v>
      </c>
      <c r="I98" s="68">
        <f>+IFERROR(VLOOKUP($B98,[1]Feuil4!$1:$1048576,2,FALSE),0)</f>
        <v>0</v>
      </c>
      <c r="J98" s="68">
        <f>+IFERROR(VLOOKUP($B98,[1]Feuil4!$1:$1048576,7,FALSE),0)</f>
        <v>0</v>
      </c>
      <c r="K98" s="68">
        <f>+IFERROR(VLOOKUP($B98,[1]Feuil4!$1:$1048576,8,FALSE),0)</f>
        <v>0</v>
      </c>
      <c r="L98" s="68">
        <f>+IFERROR(VLOOKUP($B98,[1]Feuil4!$1:$1048576,6,FALSE),0)</f>
        <v>0</v>
      </c>
      <c r="M98" s="68">
        <f>+IFERROR(VLOOKUP($B98,[1]Feuil4!$1:$1048576,5,FALSE),0)</f>
        <v>0</v>
      </c>
      <c r="N98" s="68">
        <f>+IFERROR(VLOOKUP($B98,[1]Feuil4!$1:$1048576,11,FALSE),0)</f>
        <v>0</v>
      </c>
      <c r="O98" s="68">
        <f>IFERROR(VLOOKUP(A98,'[2]TOTAL M11M12 par région'!$1:$1048576,14,FALSE),0)</f>
        <v>5475.9404075676903</v>
      </c>
      <c r="P98" s="68">
        <f>IFERROR(VLOOKUP(A98,'[3]Recours excep-C2 2016'!$1:$1048576,36,FALSE),0)</f>
        <v>0</v>
      </c>
      <c r="Q98" s="70">
        <f t="shared" si="1"/>
        <v>5475.9404075676903</v>
      </c>
      <c r="R98"/>
    </row>
    <row r="99" spans="1:18" x14ac:dyDescent="0.25">
      <c r="A99" s="6" t="s">
        <v>194</v>
      </c>
      <c r="B99" s="6" t="s">
        <v>195</v>
      </c>
      <c r="C99" s="6" t="s">
        <v>23</v>
      </c>
      <c r="D99" s="6" t="s">
        <v>1025</v>
      </c>
      <c r="E99" s="68">
        <f>+IFERROR(VLOOKUP($B99,[1]Feuil4!$1:$1048576,10,FALSE),0)</f>
        <v>0</v>
      </c>
      <c r="F99" s="68">
        <f>+IFERROR(VLOOKUP($B99,[1]Feuil4!$1:$1048576,9,FALSE),0)</f>
        <v>0</v>
      </c>
      <c r="G99" s="68">
        <f>+IFERROR(VLOOKUP($B99,[1]Feuil4!$1:$1048576,4,FALSE),0)</f>
        <v>0</v>
      </c>
      <c r="H99" s="68">
        <f>+IFERROR(VLOOKUP($B99,[1]Feuil4!$1:$1048576,3,FALSE),0)</f>
        <v>0</v>
      </c>
      <c r="I99" s="68">
        <f>+IFERROR(VLOOKUP($B99,[1]Feuil4!$1:$1048576,2,FALSE),0)</f>
        <v>0</v>
      </c>
      <c r="J99" s="68">
        <f>+IFERROR(VLOOKUP($B99,[1]Feuil4!$1:$1048576,7,FALSE),0)</f>
        <v>0</v>
      </c>
      <c r="K99" s="68">
        <f>+IFERROR(VLOOKUP($B99,[1]Feuil4!$1:$1048576,8,FALSE),0)</f>
        <v>0</v>
      </c>
      <c r="L99" s="68">
        <f>+IFERROR(VLOOKUP($B99,[1]Feuil4!$1:$1048576,6,FALSE),0)</f>
        <v>0</v>
      </c>
      <c r="M99" s="68">
        <f>+IFERROR(VLOOKUP($B99,[1]Feuil4!$1:$1048576,5,FALSE),0)</f>
        <v>0</v>
      </c>
      <c r="N99" s="68">
        <f>+IFERROR(VLOOKUP($B99,[1]Feuil4!$1:$1048576,11,FALSE),0)</f>
        <v>0</v>
      </c>
      <c r="O99" s="68">
        <f>IFERROR(VLOOKUP(A99,'[2]TOTAL M11M12 par région'!$1:$1048576,14,FALSE),0)</f>
        <v>7998.7034765308999</v>
      </c>
      <c r="P99" s="68">
        <f>IFERROR(VLOOKUP(A99,'[3]Recours excep-C2 2016'!$1:$1048576,36,FALSE),0)</f>
        <v>0</v>
      </c>
      <c r="Q99" s="70">
        <f t="shared" si="1"/>
        <v>7998.7034765308999</v>
      </c>
      <c r="R99"/>
    </row>
    <row r="100" spans="1:18" x14ac:dyDescent="0.25">
      <c r="A100" s="25" t="s">
        <v>182</v>
      </c>
      <c r="B100" s="6" t="s">
        <v>183</v>
      </c>
      <c r="C100" s="6" t="s">
        <v>23</v>
      </c>
      <c r="D100" s="6" t="s">
        <v>1025</v>
      </c>
      <c r="E100" s="68">
        <f>+IFERROR(VLOOKUP($B100,[1]Feuil4!$1:$1048576,10,FALSE),0)</f>
        <v>0</v>
      </c>
      <c r="F100" s="68">
        <f>+IFERROR(VLOOKUP($B100,[1]Feuil4!$1:$1048576,9,FALSE),0)</f>
        <v>0</v>
      </c>
      <c r="G100" s="68">
        <f>+IFERROR(VLOOKUP($B100,[1]Feuil4!$1:$1048576,4,FALSE),0)</f>
        <v>0</v>
      </c>
      <c r="H100" s="68">
        <f>+IFERROR(VLOOKUP($B100,[1]Feuil4!$1:$1048576,3,FALSE),0)</f>
        <v>0</v>
      </c>
      <c r="I100" s="68">
        <f>+IFERROR(VLOOKUP($B100,[1]Feuil4!$1:$1048576,2,FALSE),0)</f>
        <v>0</v>
      </c>
      <c r="J100" s="68">
        <f>+IFERROR(VLOOKUP($B100,[1]Feuil4!$1:$1048576,7,FALSE),0)</f>
        <v>0</v>
      </c>
      <c r="K100" s="68">
        <f>+IFERROR(VLOOKUP($B100,[1]Feuil4!$1:$1048576,8,FALSE),0)</f>
        <v>0</v>
      </c>
      <c r="L100" s="68">
        <f>+IFERROR(VLOOKUP($B100,[1]Feuil4!$1:$1048576,6,FALSE),0)</f>
        <v>0</v>
      </c>
      <c r="M100" s="68">
        <f>+IFERROR(VLOOKUP($B100,[1]Feuil4!$1:$1048576,5,FALSE),0)</f>
        <v>0</v>
      </c>
      <c r="N100" s="68">
        <f>+IFERROR(VLOOKUP($B100,[1]Feuil4!$1:$1048576,11,FALSE),0)</f>
        <v>0</v>
      </c>
      <c r="O100" s="68">
        <f>IFERROR(VLOOKUP(A100,'[2]TOTAL M11M12 par région'!$1:$1048576,14,FALSE),0)</f>
        <v>47125.968210324965</v>
      </c>
      <c r="P100" s="68">
        <f>IFERROR(VLOOKUP(A100,'[3]Recours excep-C2 2016'!$1:$1048576,36,FALSE),0)</f>
        <v>47911.971508087132</v>
      </c>
      <c r="Q100" s="70">
        <f t="shared" si="1"/>
        <v>95037.93971841209</v>
      </c>
      <c r="R100"/>
    </row>
    <row r="101" spans="1:18" x14ac:dyDescent="0.25">
      <c r="A101" s="6" t="s">
        <v>238</v>
      </c>
      <c r="B101" s="6" t="s">
        <v>239</v>
      </c>
      <c r="C101" s="6" t="s">
        <v>23</v>
      </c>
      <c r="D101" s="6" t="s">
        <v>219</v>
      </c>
      <c r="E101" s="68">
        <f>+IFERROR(VLOOKUP($B101,[1]Feuil4!$1:$1048576,10,FALSE),0)</f>
        <v>0</v>
      </c>
      <c r="F101" s="68">
        <f>+IFERROR(VLOOKUP($B101,[1]Feuil4!$1:$1048576,9,FALSE),0)</f>
        <v>0</v>
      </c>
      <c r="G101" s="68">
        <f>+IFERROR(VLOOKUP($B101,[1]Feuil4!$1:$1048576,4,FALSE),0)</f>
        <v>0</v>
      </c>
      <c r="H101" s="68">
        <f>+IFERROR(VLOOKUP($B101,[1]Feuil4!$1:$1048576,3,FALSE),0)</f>
        <v>0</v>
      </c>
      <c r="I101" s="68">
        <f>+IFERROR(VLOOKUP($B101,[1]Feuil4!$1:$1048576,2,FALSE),0)</f>
        <v>0</v>
      </c>
      <c r="J101" s="68">
        <f>+IFERROR(VLOOKUP($B101,[1]Feuil4!$1:$1048576,7,FALSE),0)</f>
        <v>0</v>
      </c>
      <c r="K101" s="68">
        <f>+IFERROR(VLOOKUP($B101,[1]Feuil4!$1:$1048576,8,FALSE),0)</f>
        <v>0</v>
      </c>
      <c r="L101" s="68">
        <f>+IFERROR(VLOOKUP($B101,[1]Feuil4!$1:$1048576,6,FALSE),0)</f>
        <v>0</v>
      </c>
      <c r="M101" s="68">
        <f>+IFERROR(VLOOKUP($B101,[1]Feuil4!$1:$1048576,5,FALSE),0)</f>
        <v>0</v>
      </c>
      <c r="N101" s="68">
        <f>+IFERROR(VLOOKUP($B101,[1]Feuil4!$1:$1048576,11,FALSE),0)</f>
        <v>0</v>
      </c>
      <c r="O101" s="68">
        <f>IFERROR(VLOOKUP(A101,'[2]TOTAL M11M12 par région'!$1:$1048576,14,FALSE),0)</f>
        <v>33425.495773253671</v>
      </c>
      <c r="P101" s="68">
        <f>IFERROR(VLOOKUP(A101,'[3]Recours excep-C2 2016'!$1:$1048576,36,FALSE),0)</f>
        <v>17808.106274481139</v>
      </c>
      <c r="Q101" s="70">
        <f t="shared" si="1"/>
        <v>51233.602047734807</v>
      </c>
      <c r="R101"/>
    </row>
    <row r="102" spans="1:18" x14ac:dyDescent="0.25">
      <c r="A102" s="25" t="s">
        <v>814</v>
      </c>
      <c r="B102" s="6" t="s">
        <v>976</v>
      </c>
      <c r="C102" s="6" t="s">
        <v>23</v>
      </c>
      <c r="D102" s="6" t="s">
        <v>219</v>
      </c>
      <c r="E102" s="68">
        <f>+IFERROR(VLOOKUP($B102,[1]Feuil4!$1:$1048576,10,FALSE),0)</f>
        <v>0</v>
      </c>
      <c r="F102" s="68">
        <f>+IFERROR(VLOOKUP($B102,[1]Feuil4!$1:$1048576,9,FALSE),0)</f>
        <v>0</v>
      </c>
      <c r="G102" s="68">
        <f>+IFERROR(VLOOKUP($B102,[1]Feuil4!$1:$1048576,4,FALSE),0)</f>
        <v>0</v>
      </c>
      <c r="H102" s="68">
        <f>+IFERROR(VLOOKUP($B102,[1]Feuil4!$1:$1048576,3,FALSE),0)</f>
        <v>0</v>
      </c>
      <c r="I102" s="68">
        <f>+IFERROR(VLOOKUP($B102,[1]Feuil4!$1:$1048576,2,FALSE),0)</f>
        <v>0</v>
      </c>
      <c r="J102" s="68">
        <f>+IFERROR(VLOOKUP($B102,[1]Feuil4!$1:$1048576,7,FALSE),0)</f>
        <v>0</v>
      </c>
      <c r="K102" s="68">
        <f>+IFERROR(VLOOKUP($B102,[1]Feuil4!$1:$1048576,8,FALSE),0)</f>
        <v>0</v>
      </c>
      <c r="L102" s="68">
        <f>+IFERROR(VLOOKUP($B102,[1]Feuil4!$1:$1048576,6,FALSE),0)</f>
        <v>0</v>
      </c>
      <c r="M102" s="68">
        <f>+IFERROR(VLOOKUP($B102,[1]Feuil4!$1:$1048576,5,FALSE),0)</f>
        <v>0</v>
      </c>
      <c r="N102" s="68">
        <f>+IFERROR(VLOOKUP($B102,[1]Feuil4!$1:$1048576,11,FALSE),0)</f>
        <v>0</v>
      </c>
      <c r="O102" s="68">
        <f>IFERROR(VLOOKUP(A102,'[2]TOTAL M11M12 par région'!$1:$1048576,14,FALSE),0)</f>
        <v>36687.760423539206</v>
      </c>
      <c r="P102" s="68">
        <f>IFERROR(VLOOKUP(A102,'[3]Recours excep-C2 2016'!$1:$1048576,36,FALSE),0)</f>
        <v>0</v>
      </c>
      <c r="Q102" s="70">
        <f t="shared" si="1"/>
        <v>36687.760423539206</v>
      </c>
      <c r="R102"/>
    </row>
    <row r="103" spans="1:18" x14ac:dyDescent="0.25">
      <c r="A103" s="25" t="s">
        <v>1078</v>
      </c>
      <c r="B103" s="6" t="s">
        <v>1114</v>
      </c>
      <c r="C103" s="6" t="s">
        <v>23</v>
      </c>
      <c r="D103" s="6" t="s">
        <v>219</v>
      </c>
      <c r="E103" s="68">
        <f>+IFERROR(VLOOKUP($B103,[1]Feuil4!$1:$1048576,10,FALSE),0)</f>
        <v>0</v>
      </c>
      <c r="F103" s="68">
        <f>+IFERROR(VLOOKUP($B103,[1]Feuil4!$1:$1048576,9,FALSE),0)</f>
        <v>0</v>
      </c>
      <c r="G103" s="68">
        <f>+IFERROR(VLOOKUP($B103,[1]Feuil4!$1:$1048576,4,FALSE),0)</f>
        <v>0</v>
      </c>
      <c r="H103" s="68">
        <f>+IFERROR(VLOOKUP($B103,[1]Feuil4!$1:$1048576,3,FALSE),0)</f>
        <v>0</v>
      </c>
      <c r="I103" s="68">
        <f>+IFERROR(VLOOKUP($B103,[1]Feuil4!$1:$1048576,2,FALSE),0)</f>
        <v>0</v>
      </c>
      <c r="J103" s="68">
        <f>+IFERROR(VLOOKUP($B103,[1]Feuil4!$1:$1048576,7,FALSE),0)</f>
        <v>0</v>
      </c>
      <c r="K103" s="68">
        <f>+IFERROR(VLOOKUP($B103,[1]Feuil4!$1:$1048576,8,FALSE),0)</f>
        <v>0</v>
      </c>
      <c r="L103" s="68">
        <f>+IFERROR(VLOOKUP($B103,[1]Feuil4!$1:$1048576,6,FALSE),0)</f>
        <v>0</v>
      </c>
      <c r="M103" s="68">
        <f>+IFERROR(VLOOKUP($B103,[1]Feuil4!$1:$1048576,5,FALSE),0)</f>
        <v>0</v>
      </c>
      <c r="N103" s="68">
        <f>+IFERROR(VLOOKUP($B103,[1]Feuil4!$1:$1048576,11,FALSE),0)</f>
        <v>0</v>
      </c>
      <c r="O103" s="68">
        <f>IFERROR(VLOOKUP(A103,'[2]TOTAL M11M12 par région'!$1:$1048576,14,FALSE),0)</f>
        <v>1088.3875067197851</v>
      </c>
      <c r="P103" s="68">
        <f>IFERROR(VLOOKUP(A103,'[3]Recours excep-C2 2016'!$1:$1048576,36,FALSE),0)</f>
        <v>0</v>
      </c>
      <c r="Q103" s="70">
        <f t="shared" si="1"/>
        <v>1088.3875067197851</v>
      </c>
      <c r="R103"/>
    </row>
    <row r="104" spans="1:18" x14ac:dyDescent="0.25">
      <c r="A104" s="25" t="s">
        <v>228</v>
      </c>
      <c r="B104" s="6" t="s">
        <v>229</v>
      </c>
      <c r="C104" s="6" t="s">
        <v>23</v>
      </c>
      <c r="D104" s="6" t="s">
        <v>219</v>
      </c>
      <c r="E104" s="68">
        <f>+IFERROR(VLOOKUP($B104,[1]Feuil4!$1:$1048576,10,FALSE),0)</f>
        <v>0</v>
      </c>
      <c r="F104" s="68">
        <f>+IFERROR(VLOOKUP($B104,[1]Feuil4!$1:$1048576,9,FALSE),0)</f>
        <v>0</v>
      </c>
      <c r="G104" s="68">
        <f>+IFERROR(VLOOKUP($B104,[1]Feuil4!$1:$1048576,4,FALSE),0)</f>
        <v>0</v>
      </c>
      <c r="H104" s="68">
        <f>+IFERROR(VLOOKUP($B104,[1]Feuil4!$1:$1048576,3,FALSE),0)</f>
        <v>0</v>
      </c>
      <c r="I104" s="68">
        <f>+IFERROR(VLOOKUP($B104,[1]Feuil4!$1:$1048576,2,FALSE),0)</f>
        <v>0</v>
      </c>
      <c r="J104" s="68">
        <f>+IFERROR(VLOOKUP($B104,[1]Feuil4!$1:$1048576,7,FALSE),0)</f>
        <v>0</v>
      </c>
      <c r="K104" s="68">
        <f>+IFERROR(VLOOKUP($B104,[1]Feuil4!$1:$1048576,8,FALSE),0)</f>
        <v>0</v>
      </c>
      <c r="L104" s="68">
        <f>+IFERROR(VLOOKUP($B104,[1]Feuil4!$1:$1048576,6,FALSE),0)</f>
        <v>0</v>
      </c>
      <c r="M104" s="68">
        <f>+IFERROR(VLOOKUP($B104,[1]Feuil4!$1:$1048576,5,FALSE),0)</f>
        <v>0</v>
      </c>
      <c r="N104" s="68">
        <f>+IFERROR(VLOOKUP($B104,[1]Feuil4!$1:$1048576,11,FALSE),0)</f>
        <v>0</v>
      </c>
      <c r="O104" s="68">
        <f>IFERROR(VLOOKUP(A104,'[2]TOTAL M11M12 par région'!$1:$1048576,14,FALSE),0)</f>
        <v>22062.185255792923</v>
      </c>
      <c r="P104" s="68">
        <f>IFERROR(VLOOKUP(A104,'[3]Recours excep-C2 2016'!$1:$1048576,36,FALSE),0)</f>
        <v>0</v>
      </c>
      <c r="Q104" s="70">
        <f t="shared" si="1"/>
        <v>22062.185255792923</v>
      </c>
      <c r="R104"/>
    </row>
    <row r="105" spans="1:18" hidden="1" x14ac:dyDescent="0.25">
      <c r="A105" s="6" t="s">
        <v>230</v>
      </c>
      <c r="B105" s="6" t="s">
        <v>231</v>
      </c>
      <c r="C105" s="6" t="s">
        <v>23</v>
      </c>
      <c r="D105" s="6" t="s">
        <v>219</v>
      </c>
      <c r="E105" s="68">
        <f>+IFERROR(VLOOKUP($B105,[1]Feuil4!$1:$1048576,10,FALSE),0)</f>
        <v>0</v>
      </c>
      <c r="F105" s="68">
        <f>+IFERROR(VLOOKUP($B105,[1]Feuil4!$1:$1048576,9,FALSE),0)</f>
        <v>0</v>
      </c>
      <c r="G105" s="68">
        <f>+IFERROR(VLOOKUP($B105,[1]Feuil4!$1:$1048576,4,FALSE),0)</f>
        <v>0</v>
      </c>
      <c r="H105" s="68">
        <f>+IFERROR(VLOOKUP($B105,[1]Feuil4!$1:$1048576,3,FALSE),0)</f>
        <v>0</v>
      </c>
      <c r="I105" s="68">
        <f>+IFERROR(VLOOKUP($B105,[1]Feuil4!$1:$1048576,2,FALSE),0)</f>
        <v>0</v>
      </c>
      <c r="J105" s="68">
        <f>+IFERROR(VLOOKUP($B105,[1]Feuil4!$1:$1048576,7,FALSE),0)</f>
        <v>0</v>
      </c>
      <c r="K105" s="68">
        <f>+IFERROR(VLOOKUP($B105,[1]Feuil4!$1:$1048576,8,FALSE),0)</f>
        <v>0</v>
      </c>
      <c r="L105" s="68">
        <f>+IFERROR(VLOOKUP($B105,[1]Feuil4!$1:$1048576,6,FALSE),0)</f>
        <v>0</v>
      </c>
      <c r="M105" s="68">
        <f>+IFERROR(VLOOKUP($B105,[1]Feuil4!$1:$1048576,5,FALSE),0)</f>
        <v>0</v>
      </c>
      <c r="N105" s="68">
        <f>+IFERROR(VLOOKUP($B105,[1]Feuil4!$1:$1048576,11,FALSE),0)</f>
        <v>0</v>
      </c>
      <c r="O105" s="68">
        <f>IFERROR(VLOOKUP(A105,'[2]TOTAL M11M12 par région'!$1:$1048576,14,FALSE),0)</f>
        <v>0</v>
      </c>
      <c r="P105" s="68">
        <f>IFERROR(VLOOKUP(A105,'[3]Recours excep-C2 2016'!$1:$1048576,36,FALSE),0)</f>
        <v>0</v>
      </c>
      <c r="Q105" s="70">
        <f t="shared" si="1"/>
        <v>0</v>
      </c>
      <c r="R105"/>
    </row>
    <row r="106" spans="1:18" hidden="1" x14ac:dyDescent="0.25">
      <c r="A106" s="25" t="s">
        <v>815</v>
      </c>
      <c r="B106" s="6" t="s">
        <v>977</v>
      </c>
      <c r="C106" s="6" t="s">
        <v>78</v>
      </c>
      <c r="D106" s="6" t="s">
        <v>219</v>
      </c>
      <c r="E106" s="68">
        <f>+IFERROR(VLOOKUP($B106,[1]Feuil4!$1:$1048576,10,FALSE),0)</f>
        <v>0</v>
      </c>
      <c r="F106" s="68">
        <f>+IFERROR(VLOOKUP($B106,[1]Feuil4!$1:$1048576,9,FALSE),0)</f>
        <v>0</v>
      </c>
      <c r="G106" s="68">
        <f>+IFERROR(VLOOKUP($B106,[1]Feuil4!$1:$1048576,4,FALSE),0)</f>
        <v>0</v>
      </c>
      <c r="H106" s="68">
        <f>+IFERROR(VLOOKUP($B106,[1]Feuil4!$1:$1048576,3,FALSE),0)</f>
        <v>0</v>
      </c>
      <c r="I106" s="68">
        <f>+IFERROR(VLOOKUP($B106,[1]Feuil4!$1:$1048576,2,FALSE),0)</f>
        <v>0</v>
      </c>
      <c r="J106" s="68">
        <f>+IFERROR(VLOOKUP($B106,[1]Feuil4!$1:$1048576,7,FALSE),0)</f>
        <v>0</v>
      </c>
      <c r="K106" s="68">
        <f>+IFERROR(VLOOKUP($B106,[1]Feuil4!$1:$1048576,8,FALSE),0)</f>
        <v>0</v>
      </c>
      <c r="L106" s="68">
        <f>+IFERROR(VLOOKUP($B106,[1]Feuil4!$1:$1048576,6,FALSE),0)</f>
        <v>0</v>
      </c>
      <c r="M106" s="68">
        <f>+IFERROR(VLOOKUP($B106,[1]Feuil4!$1:$1048576,5,FALSE),0)</f>
        <v>0</v>
      </c>
      <c r="N106" s="68">
        <f>+IFERROR(VLOOKUP($B106,[1]Feuil4!$1:$1048576,11,FALSE),0)</f>
        <v>0</v>
      </c>
      <c r="O106" s="68">
        <f>IFERROR(VLOOKUP(A106,'[2]TOTAL M11M12 par région'!$1:$1048576,14,FALSE),0)</f>
        <v>0</v>
      </c>
      <c r="P106" s="68">
        <f>IFERROR(VLOOKUP(A106,'[3]Recours excep-C2 2016'!$1:$1048576,36,FALSE),0)</f>
        <v>0</v>
      </c>
      <c r="Q106" s="70">
        <f t="shared" si="1"/>
        <v>0</v>
      </c>
      <c r="R106"/>
    </row>
    <row r="107" spans="1:18" x14ac:dyDescent="0.25">
      <c r="A107" s="25" t="s">
        <v>978</v>
      </c>
      <c r="B107" s="6" t="s">
        <v>979</v>
      </c>
      <c r="C107" s="6" t="s">
        <v>78</v>
      </c>
      <c r="D107" s="6" t="s">
        <v>219</v>
      </c>
      <c r="E107" s="68">
        <f>+IFERROR(VLOOKUP($B107,[1]Feuil4!$1:$1048576,10,FALSE),0)</f>
        <v>0</v>
      </c>
      <c r="F107" s="68">
        <f>+IFERROR(VLOOKUP($B107,[1]Feuil4!$1:$1048576,9,FALSE),0)</f>
        <v>0</v>
      </c>
      <c r="G107" s="68">
        <f>+IFERROR(VLOOKUP($B107,[1]Feuil4!$1:$1048576,4,FALSE),0)</f>
        <v>0</v>
      </c>
      <c r="H107" s="68">
        <f>+IFERROR(VLOOKUP($B107,[1]Feuil4!$1:$1048576,3,FALSE),0)</f>
        <v>0</v>
      </c>
      <c r="I107" s="68">
        <f>+IFERROR(VLOOKUP($B107,[1]Feuil4!$1:$1048576,2,FALSE),0)</f>
        <v>0</v>
      </c>
      <c r="J107" s="68">
        <f>+IFERROR(VLOOKUP($B107,[1]Feuil4!$1:$1048576,7,FALSE),0)</f>
        <v>0</v>
      </c>
      <c r="K107" s="68">
        <f>+IFERROR(VLOOKUP($B107,[1]Feuil4!$1:$1048576,8,FALSE),0)</f>
        <v>0</v>
      </c>
      <c r="L107" s="68">
        <f>+IFERROR(VLOOKUP($B107,[1]Feuil4!$1:$1048576,6,FALSE),0)</f>
        <v>0</v>
      </c>
      <c r="M107" s="68">
        <f>+IFERROR(VLOOKUP($B107,[1]Feuil4!$1:$1048576,5,FALSE),0)</f>
        <v>0</v>
      </c>
      <c r="N107" s="68">
        <f>+IFERROR(VLOOKUP($B107,[1]Feuil4!$1:$1048576,11,FALSE),0)</f>
        <v>0</v>
      </c>
      <c r="O107" s="68">
        <f>IFERROR(VLOOKUP(A107,'[2]TOTAL M11M12 par région'!$1:$1048576,14,FALSE),0)</f>
        <v>14636.93543519712</v>
      </c>
      <c r="P107" s="68">
        <f>IFERROR(VLOOKUP(A107,'[3]Recours excep-C2 2016'!$1:$1048576,36,FALSE),0)</f>
        <v>0</v>
      </c>
      <c r="Q107" s="70">
        <f t="shared" si="1"/>
        <v>14636.93543519712</v>
      </c>
      <c r="R107"/>
    </row>
    <row r="108" spans="1:18" x14ac:dyDescent="0.25">
      <c r="A108" s="6" t="s">
        <v>246</v>
      </c>
      <c r="B108" s="6" t="s">
        <v>1259</v>
      </c>
      <c r="C108" s="6" t="s">
        <v>17</v>
      </c>
      <c r="D108" s="6" t="s">
        <v>219</v>
      </c>
      <c r="E108" s="68">
        <f>+IFERROR(VLOOKUP($B108,[1]Feuil4!$1:$1048576,10,FALSE),0)</f>
        <v>0</v>
      </c>
      <c r="F108" s="68">
        <f>+IFERROR(VLOOKUP($B108,[1]Feuil4!$1:$1048576,9,FALSE),0)</f>
        <v>0</v>
      </c>
      <c r="G108" s="68">
        <f>+IFERROR(VLOOKUP($B108,[1]Feuil4!$1:$1048576,4,FALSE),0)+IFERROR(VLOOKUP($B108,[1]Feuil4!$1:$1048576,2,FALSE),0)</f>
        <v>559640</v>
      </c>
      <c r="H108" s="68">
        <f>+IFERROR(VLOOKUP($B108,[1]Feuil4!$1:$1048576,3,FALSE),0)</f>
        <v>0</v>
      </c>
      <c r="I108" s="68">
        <v>0</v>
      </c>
      <c r="J108" s="68">
        <f>+IFERROR(VLOOKUP($B108,[1]Feuil4!$1:$1048576,7,FALSE),0)</f>
        <v>0</v>
      </c>
      <c r="K108" s="68">
        <f>+IFERROR(VLOOKUP($B108,[1]Feuil4!$1:$1048576,8,FALSE),0)</f>
        <v>0</v>
      </c>
      <c r="L108" s="68">
        <f>+IFERROR(VLOOKUP($B108,[1]Feuil4!$1:$1048576,6,FALSE),0)</f>
        <v>0</v>
      </c>
      <c r="M108" s="68">
        <f>+IFERROR(VLOOKUP($B108,[1]Feuil4!$1:$1048576,5,FALSE),0)</f>
        <v>0</v>
      </c>
      <c r="N108" s="68">
        <f>+IFERROR(VLOOKUP($B108,[1]Feuil4!$1:$1048576,11,FALSE),0)</f>
        <v>0</v>
      </c>
      <c r="O108" s="68">
        <f>IFERROR(VLOOKUP(A108,'[2]TOTAL M11M12 par région'!$1:$1048576,14,FALSE),0)</f>
        <v>122376.36160910816</v>
      </c>
      <c r="P108" s="68">
        <f>IFERROR(VLOOKUP(A108,'[3]Recours excep-C2 2016'!$1:$1048576,36,FALSE),0)</f>
        <v>174631.79145143286</v>
      </c>
      <c r="Q108" s="70">
        <f t="shared" si="1"/>
        <v>856648.15306054102</v>
      </c>
      <c r="R108"/>
    </row>
    <row r="109" spans="1:18" x14ac:dyDescent="0.25">
      <c r="A109" s="43" t="s">
        <v>1189</v>
      </c>
      <c r="B109" s="43" t="s">
        <v>1190</v>
      </c>
      <c r="C109" s="43" t="s">
        <v>23</v>
      </c>
      <c r="D109" s="43" t="s">
        <v>219</v>
      </c>
      <c r="E109" s="68">
        <f>+IFERROR(VLOOKUP($B109,[1]Feuil4!$1:$1048576,10,FALSE),0)</f>
        <v>0</v>
      </c>
      <c r="F109" s="68">
        <f>+IFERROR(VLOOKUP($B109,[1]Feuil4!$1:$1048576,9,FALSE),0)</f>
        <v>0</v>
      </c>
      <c r="G109" s="68">
        <f>+IFERROR(VLOOKUP($B109,[1]Feuil4!$1:$1048576,4,FALSE),0)</f>
        <v>0</v>
      </c>
      <c r="H109" s="68">
        <f>+IFERROR(VLOOKUP($B109,[1]Feuil4!$1:$1048576,3,FALSE),0)</f>
        <v>0</v>
      </c>
      <c r="I109" s="68">
        <f>+IFERROR(VLOOKUP($B109,[1]Feuil4!$1:$1048576,2,FALSE),0)</f>
        <v>0</v>
      </c>
      <c r="J109" s="68">
        <f>+IFERROR(VLOOKUP($B109,[1]Feuil4!$1:$1048576,7,FALSE),0)</f>
        <v>0</v>
      </c>
      <c r="K109" s="68">
        <f>+IFERROR(VLOOKUP($B109,[1]Feuil4!$1:$1048576,8,FALSE),0)</f>
        <v>0</v>
      </c>
      <c r="L109" s="68">
        <f>+IFERROR(VLOOKUP($B109,[1]Feuil4!$1:$1048576,6,FALSE),0)</f>
        <v>0</v>
      </c>
      <c r="M109" s="68">
        <f>+IFERROR(VLOOKUP($B109,[1]Feuil4!$1:$1048576,5,FALSE),0)</f>
        <v>0</v>
      </c>
      <c r="N109" s="68">
        <f>+IFERROR(VLOOKUP($B109,[1]Feuil4!$1:$1048576,11,FALSE),0)</f>
        <v>0</v>
      </c>
      <c r="O109" s="68">
        <f>IFERROR(VLOOKUP(A109,'[2]TOTAL M11M12 par région'!$1:$1048576,14,FALSE),0)</f>
        <v>38823.001813964074</v>
      </c>
      <c r="P109" s="68">
        <f>IFERROR(VLOOKUP(A109,'[3]Recours excep-C2 2016'!$1:$1048576,36,FALSE),0)</f>
        <v>0</v>
      </c>
      <c r="Q109" s="70">
        <f t="shared" si="1"/>
        <v>38823.001813964074</v>
      </c>
      <c r="R109"/>
    </row>
    <row r="110" spans="1:18" x14ac:dyDescent="0.25">
      <c r="A110" s="25" t="s">
        <v>816</v>
      </c>
      <c r="B110" s="6" t="s">
        <v>982</v>
      </c>
      <c r="C110" s="6" t="s">
        <v>23</v>
      </c>
      <c r="D110" s="6" t="s">
        <v>219</v>
      </c>
      <c r="E110" s="68">
        <f>+IFERROR(VLOOKUP($B110,[1]Feuil4!$1:$1048576,10,FALSE),0)</f>
        <v>0</v>
      </c>
      <c r="F110" s="68">
        <f>+IFERROR(VLOOKUP($B110,[1]Feuil4!$1:$1048576,9,FALSE),0)</f>
        <v>0</v>
      </c>
      <c r="G110" s="68">
        <f>+IFERROR(VLOOKUP($B110,[1]Feuil4!$1:$1048576,4,FALSE),0)</f>
        <v>0</v>
      </c>
      <c r="H110" s="68">
        <f>+IFERROR(VLOOKUP($B110,[1]Feuil4!$1:$1048576,3,FALSE),0)</f>
        <v>0</v>
      </c>
      <c r="I110" s="68">
        <f>+IFERROR(VLOOKUP($B110,[1]Feuil4!$1:$1048576,2,FALSE),0)</f>
        <v>0</v>
      </c>
      <c r="J110" s="68">
        <f>+IFERROR(VLOOKUP($B110,[1]Feuil4!$1:$1048576,7,FALSE),0)</f>
        <v>0</v>
      </c>
      <c r="K110" s="68">
        <f>+IFERROR(VLOOKUP($B110,[1]Feuil4!$1:$1048576,8,FALSE),0)</f>
        <v>0</v>
      </c>
      <c r="L110" s="68">
        <f>+IFERROR(VLOOKUP($B110,[1]Feuil4!$1:$1048576,6,FALSE),0)</f>
        <v>0</v>
      </c>
      <c r="M110" s="68">
        <f>+IFERROR(VLOOKUP($B110,[1]Feuil4!$1:$1048576,5,FALSE),0)</f>
        <v>0</v>
      </c>
      <c r="N110" s="68">
        <f>+IFERROR(VLOOKUP($B110,[1]Feuil4!$1:$1048576,11,FALSE),0)</f>
        <v>0</v>
      </c>
      <c r="O110" s="68">
        <f>IFERROR(VLOOKUP(A110,'[2]TOTAL M11M12 par région'!$1:$1048576,14,FALSE),0)</f>
        <v>50.540600311197068</v>
      </c>
      <c r="P110" s="68">
        <f>IFERROR(VLOOKUP(A110,'[3]Recours excep-C2 2016'!$1:$1048576,36,FALSE),0)</f>
        <v>0</v>
      </c>
      <c r="Q110" s="70">
        <f t="shared" si="1"/>
        <v>50.540600311197068</v>
      </c>
      <c r="R110"/>
    </row>
    <row r="111" spans="1:18" x14ac:dyDescent="0.25">
      <c r="A111" s="25" t="s">
        <v>817</v>
      </c>
      <c r="B111" s="6" t="s">
        <v>1029</v>
      </c>
      <c r="C111" s="6" t="s">
        <v>78</v>
      </c>
      <c r="D111" s="6" t="s">
        <v>219</v>
      </c>
      <c r="E111" s="68">
        <f>+IFERROR(VLOOKUP($B111,[1]Feuil4!$1:$1048576,10,FALSE),0)</f>
        <v>0</v>
      </c>
      <c r="F111" s="68">
        <f>+IFERROR(VLOOKUP($B111,[1]Feuil4!$1:$1048576,9,FALSE),0)</f>
        <v>0</v>
      </c>
      <c r="G111" s="68">
        <f>+IFERROR(VLOOKUP($B111,[1]Feuil4!$1:$1048576,4,FALSE),0)</f>
        <v>0</v>
      </c>
      <c r="H111" s="68">
        <f>+IFERROR(VLOOKUP($B111,[1]Feuil4!$1:$1048576,3,FALSE),0)</f>
        <v>0</v>
      </c>
      <c r="I111" s="68">
        <f>+IFERROR(VLOOKUP($B111,[1]Feuil4!$1:$1048576,2,FALSE),0)</f>
        <v>0</v>
      </c>
      <c r="J111" s="68">
        <f>+IFERROR(VLOOKUP($B111,[1]Feuil4!$1:$1048576,7,FALSE),0)</f>
        <v>0</v>
      </c>
      <c r="K111" s="68">
        <f>+IFERROR(VLOOKUP($B111,[1]Feuil4!$1:$1048576,8,FALSE),0)</f>
        <v>0</v>
      </c>
      <c r="L111" s="68">
        <f>+IFERROR(VLOOKUP($B111,[1]Feuil4!$1:$1048576,6,FALSE),0)</f>
        <v>0</v>
      </c>
      <c r="M111" s="68">
        <f>+IFERROR(VLOOKUP($B111,[1]Feuil4!$1:$1048576,5,FALSE),0)</f>
        <v>0</v>
      </c>
      <c r="N111" s="68">
        <f>+IFERROR(VLOOKUP($B111,[1]Feuil4!$1:$1048576,11,FALSE),0)</f>
        <v>0</v>
      </c>
      <c r="O111" s="68">
        <f>IFERROR(VLOOKUP(A111,'[2]TOTAL M11M12 par région'!$1:$1048576,14,FALSE),0)</f>
        <v>35351.10668692278</v>
      </c>
      <c r="P111" s="68">
        <f>IFERROR(VLOOKUP(A111,'[3]Recours excep-C2 2016'!$1:$1048576,36,FALSE),0)</f>
        <v>0</v>
      </c>
      <c r="Q111" s="70">
        <f t="shared" si="1"/>
        <v>35351.10668692278</v>
      </c>
      <c r="R111"/>
    </row>
    <row r="112" spans="1:18" hidden="1" x14ac:dyDescent="0.25">
      <c r="A112" s="25" t="s">
        <v>818</v>
      </c>
      <c r="B112" s="6" t="s">
        <v>983</v>
      </c>
      <c r="C112" s="6" t="s">
        <v>78</v>
      </c>
      <c r="D112" s="6" t="s">
        <v>219</v>
      </c>
      <c r="E112" s="68">
        <f>+IFERROR(VLOOKUP($B112,[1]Feuil4!$1:$1048576,10,FALSE),0)</f>
        <v>0</v>
      </c>
      <c r="F112" s="68">
        <f>+IFERROR(VLOOKUP($B112,[1]Feuil4!$1:$1048576,9,FALSE),0)</f>
        <v>0</v>
      </c>
      <c r="G112" s="68">
        <f>+IFERROR(VLOOKUP($B112,[1]Feuil4!$1:$1048576,4,FALSE),0)</f>
        <v>0</v>
      </c>
      <c r="H112" s="68">
        <f>+IFERROR(VLOOKUP($B112,[1]Feuil4!$1:$1048576,3,FALSE),0)</f>
        <v>0</v>
      </c>
      <c r="I112" s="68">
        <f>+IFERROR(VLOOKUP($B112,[1]Feuil4!$1:$1048576,2,FALSE),0)</f>
        <v>0</v>
      </c>
      <c r="J112" s="68">
        <f>+IFERROR(VLOOKUP($B112,[1]Feuil4!$1:$1048576,7,FALSE),0)</f>
        <v>0</v>
      </c>
      <c r="K112" s="68">
        <f>+IFERROR(VLOOKUP($B112,[1]Feuil4!$1:$1048576,8,FALSE),0)</f>
        <v>0</v>
      </c>
      <c r="L112" s="68">
        <f>+IFERROR(VLOOKUP($B112,[1]Feuil4!$1:$1048576,6,FALSE),0)</f>
        <v>0</v>
      </c>
      <c r="M112" s="68">
        <f>+IFERROR(VLOOKUP($B112,[1]Feuil4!$1:$1048576,5,FALSE),0)</f>
        <v>0</v>
      </c>
      <c r="N112" s="68">
        <f>+IFERROR(VLOOKUP($B112,[1]Feuil4!$1:$1048576,11,FALSE),0)</f>
        <v>0</v>
      </c>
      <c r="O112" s="68">
        <f>IFERROR(VLOOKUP(A112,'[2]TOTAL M11M12 par région'!$1:$1048576,14,FALSE),0)</f>
        <v>0</v>
      </c>
      <c r="P112" s="68">
        <f>IFERROR(VLOOKUP(A112,'[3]Recours excep-C2 2016'!$1:$1048576,36,FALSE),0)</f>
        <v>0</v>
      </c>
      <c r="Q112" s="70">
        <f t="shared" si="1"/>
        <v>0</v>
      </c>
      <c r="R112"/>
    </row>
    <row r="113" spans="1:18" hidden="1" x14ac:dyDescent="0.25">
      <c r="A113" s="6" t="s">
        <v>232</v>
      </c>
      <c r="B113" s="6" t="s">
        <v>233</v>
      </c>
      <c r="C113" s="6" t="s">
        <v>23</v>
      </c>
      <c r="D113" s="6" t="s">
        <v>219</v>
      </c>
      <c r="E113" s="68">
        <f>+IFERROR(VLOOKUP($B113,[1]Feuil4!$1:$1048576,10,FALSE),0)</f>
        <v>0</v>
      </c>
      <c r="F113" s="68">
        <f>+IFERROR(VLOOKUP($B113,[1]Feuil4!$1:$1048576,9,FALSE),0)</f>
        <v>0</v>
      </c>
      <c r="G113" s="68">
        <f>+IFERROR(VLOOKUP($B113,[1]Feuil4!$1:$1048576,4,FALSE),0)</f>
        <v>0</v>
      </c>
      <c r="H113" s="68">
        <f>+IFERROR(VLOOKUP($B113,[1]Feuil4!$1:$1048576,3,FALSE),0)</f>
        <v>0</v>
      </c>
      <c r="I113" s="68">
        <f>+IFERROR(VLOOKUP($B113,[1]Feuil4!$1:$1048576,2,FALSE),0)</f>
        <v>0</v>
      </c>
      <c r="J113" s="68">
        <f>+IFERROR(VLOOKUP($B113,[1]Feuil4!$1:$1048576,7,FALSE),0)</f>
        <v>0</v>
      </c>
      <c r="K113" s="68">
        <f>+IFERROR(VLOOKUP($B113,[1]Feuil4!$1:$1048576,8,FALSE),0)</f>
        <v>0</v>
      </c>
      <c r="L113" s="68">
        <f>+IFERROR(VLOOKUP($B113,[1]Feuil4!$1:$1048576,6,FALSE),0)</f>
        <v>0</v>
      </c>
      <c r="M113" s="68">
        <f>+IFERROR(VLOOKUP($B113,[1]Feuil4!$1:$1048576,5,FALSE),0)</f>
        <v>0</v>
      </c>
      <c r="N113" s="68">
        <f>+IFERROR(VLOOKUP($B113,[1]Feuil4!$1:$1048576,11,FALSE),0)</f>
        <v>0</v>
      </c>
      <c r="O113" s="68">
        <f>IFERROR(VLOOKUP(A113,'[2]TOTAL M11M12 par région'!$1:$1048576,14,FALSE),0)</f>
        <v>0</v>
      </c>
      <c r="P113" s="68">
        <f>IFERROR(VLOOKUP(A113,'[3]Recours excep-C2 2016'!$1:$1048576,36,FALSE),0)</f>
        <v>0</v>
      </c>
      <c r="Q113" s="70">
        <f t="shared" si="1"/>
        <v>0</v>
      </c>
      <c r="R113"/>
    </row>
    <row r="114" spans="1:18" hidden="1" x14ac:dyDescent="0.25">
      <c r="A114" s="6" t="s">
        <v>217</v>
      </c>
      <c r="B114" s="6" t="s">
        <v>218</v>
      </c>
      <c r="C114" s="6" t="s">
        <v>20</v>
      </c>
      <c r="D114" s="6" t="s">
        <v>219</v>
      </c>
      <c r="E114" s="68">
        <f>+IFERROR(VLOOKUP($B114,[1]Feuil4!$1:$1048576,10,FALSE),0)</f>
        <v>0</v>
      </c>
      <c r="F114" s="68">
        <f>+IFERROR(VLOOKUP($B114,[1]Feuil4!$1:$1048576,9,FALSE),0)</f>
        <v>0</v>
      </c>
      <c r="G114" s="68">
        <f>+IFERROR(VLOOKUP($B114,[1]Feuil4!$1:$1048576,4,FALSE),0)</f>
        <v>0</v>
      </c>
      <c r="H114" s="68">
        <f>+IFERROR(VLOOKUP($B114,[1]Feuil4!$1:$1048576,3,FALSE),0)</f>
        <v>0</v>
      </c>
      <c r="I114" s="68">
        <f>+IFERROR(VLOOKUP($B114,[1]Feuil4!$1:$1048576,2,FALSE),0)</f>
        <v>0</v>
      </c>
      <c r="J114" s="68">
        <f>+IFERROR(VLOOKUP($B114,[1]Feuil4!$1:$1048576,7,FALSE),0)</f>
        <v>0</v>
      </c>
      <c r="K114" s="68">
        <f>+IFERROR(VLOOKUP($B114,[1]Feuil4!$1:$1048576,8,FALSE),0)</f>
        <v>0</v>
      </c>
      <c r="L114" s="68">
        <f>+IFERROR(VLOOKUP($B114,[1]Feuil4!$1:$1048576,6,FALSE),0)</f>
        <v>0</v>
      </c>
      <c r="M114" s="68">
        <f>+IFERROR(VLOOKUP($B114,[1]Feuil4!$1:$1048576,5,FALSE),0)</f>
        <v>0</v>
      </c>
      <c r="N114" s="68">
        <f>+IFERROR(VLOOKUP($B114,[1]Feuil4!$1:$1048576,11,FALSE),0)</f>
        <v>0</v>
      </c>
      <c r="O114" s="68">
        <f>IFERROR(VLOOKUP(A114,'[2]TOTAL M11M12 par région'!$1:$1048576,14,FALSE),0)</f>
        <v>0</v>
      </c>
      <c r="P114" s="68">
        <f>IFERROR(VLOOKUP(A114,'[3]Recours excep-C2 2016'!$1:$1048576,36,FALSE),0)</f>
        <v>0</v>
      </c>
      <c r="Q114" s="70">
        <f t="shared" si="1"/>
        <v>0</v>
      </c>
      <c r="R114"/>
    </row>
    <row r="115" spans="1:18" x14ac:dyDescent="0.25">
      <c r="A115" s="6" t="s">
        <v>251</v>
      </c>
      <c r="B115" s="6" t="s">
        <v>252</v>
      </c>
      <c r="C115" s="6" t="s">
        <v>78</v>
      </c>
      <c r="D115" s="6" t="s">
        <v>219</v>
      </c>
      <c r="E115" s="68">
        <f>+IFERROR(VLOOKUP($B115,[1]Feuil4!$1:$1048576,10,FALSE),0)</f>
        <v>0</v>
      </c>
      <c r="F115" s="68">
        <f>+IFERROR(VLOOKUP($B115,[1]Feuil4!$1:$1048576,9,FALSE),0)</f>
        <v>0</v>
      </c>
      <c r="G115" s="68">
        <f>+IFERROR(VLOOKUP($B115,[1]Feuil4!$1:$1048576,4,FALSE),0)</f>
        <v>0</v>
      </c>
      <c r="H115" s="68">
        <f>+IFERROR(VLOOKUP($B115,[1]Feuil4!$1:$1048576,3,FALSE),0)</f>
        <v>0</v>
      </c>
      <c r="I115" s="68">
        <f>+IFERROR(VLOOKUP($B115,[1]Feuil4!$1:$1048576,2,FALSE),0)</f>
        <v>0</v>
      </c>
      <c r="J115" s="68">
        <f>+IFERROR(VLOOKUP($B115,[1]Feuil4!$1:$1048576,7,FALSE),0)</f>
        <v>0</v>
      </c>
      <c r="K115" s="68">
        <f>+IFERROR(VLOOKUP($B115,[1]Feuil4!$1:$1048576,8,FALSE),0)</f>
        <v>0</v>
      </c>
      <c r="L115" s="68">
        <f>+IFERROR(VLOOKUP($B115,[1]Feuil4!$1:$1048576,6,FALSE),0)</f>
        <v>0</v>
      </c>
      <c r="M115" s="68">
        <f>+IFERROR(VLOOKUP($B115,[1]Feuil4!$1:$1048576,5,FALSE),0)</f>
        <v>0</v>
      </c>
      <c r="N115" s="68">
        <f>+IFERROR(VLOOKUP($B115,[1]Feuil4!$1:$1048576,11,FALSE),0)</f>
        <v>0</v>
      </c>
      <c r="O115" s="68">
        <f>IFERROR(VLOOKUP(A115,'[2]TOTAL M11M12 par région'!$1:$1048576,14,FALSE),0)</f>
        <v>0</v>
      </c>
      <c r="P115" s="68">
        <f>IFERROR(VLOOKUP(A115,'[3]Recours excep-C2 2016'!$1:$1048576,36,FALSE),0)</f>
        <v>33162.023927500013</v>
      </c>
      <c r="Q115" s="70">
        <f t="shared" si="1"/>
        <v>33162.023927500013</v>
      </c>
      <c r="R115"/>
    </row>
    <row r="116" spans="1:18" x14ac:dyDescent="0.25">
      <c r="A116" s="6" t="s">
        <v>261</v>
      </c>
      <c r="B116" s="6" t="s">
        <v>262</v>
      </c>
      <c r="C116" s="6" t="s">
        <v>78</v>
      </c>
      <c r="D116" s="6" t="s">
        <v>219</v>
      </c>
      <c r="E116" s="68">
        <f>+IFERROR(VLOOKUP($B116,[1]Feuil4!$1:$1048576,10,FALSE),0)</f>
        <v>0</v>
      </c>
      <c r="F116" s="68">
        <f>+IFERROR(VLOOKUP($B116,[1]Feuil4!$1:$1048576,9,FALSE),0)</f>
        <v>0</v>
      </c>
      <c r="G116" s="68">
        <f>+IFERROR(VLOOKUP($B116,[1]Feuil4!$1:$1048576,4,FALSE),0)</f>
        <v>0</v>
      </c>
      <c r="H116" s="68">
        <f>+IFERROR(VLOOKUP($B116,[1]Feuil4!$1:$1048576,3,FALSE),0)</f>
        <v>0</v>
      </c>
      <c r="I116" s="68">
        <f>+IFERROR(VLOOKUP($B116,[1]Feuil4!$1:$1048576,2,FALSE),0)</f>
        <v>0</v>
      </c>
      <c r="J116" s="68">
        <f>+IFERROR(VLOOKUP($B116,[1]Feuil4!$1:$1048576,7,FALSE),0)</f>
        <v>0</v>
      </c>
      <c r="K116" s="68">
        <f>+IFERROR(VLOOKUP($B116,[1]Feuil4!$1:$1048576,8,FALSE),0)</f>
        <v>0</v>
      </c>
      <c r="L116" s="68">
        <f>+IFERROR(VLOOKUP($B116,[1]Feuil4!$1:$1048576,6,FALSE),0)</f>
        <v>0</v>
      </c>
      <c r="M116" s="68">
        <f>+IFERROR(VLOOKUP($B116,[1]Feuil4!$1:$1048576,5,FALSE),0)</f>
        <v>0</v>
      </c>
      <c r="N116" s="68">
        <f>+IFERROR(VLOOKUP($B116,[1]Feuil4!$1:$1048576,11,FALSE),0)</f>
        <v>0</v>
      </c>
      <c r="O116" s="68">
        <f>IFERROR(VLOOKUP(A116,'[2]TOTAL M11M12 par région'!$1:$1048576,14,FALSE),0)</f>
        <v>0</v>
      </c>
      <c r="P116" s="68">
        <f>IFERROR(VLOOKUP(A116,'[3]Recours excep-C2 2016'!$1:$1048576,36,FALSE),0)</f>
        <v>13523.076532193121</v>
      </c>
      <c r="Q116" s="70">
        <f t="shared" si="1"/>
        <v>13523.076532193121</v>
      </c>
      <c r="R116"/>
    </row>
    <row r="117" spans="1:18" x14ac:dyDescent="0.25">
      <c r="A117" s="6" t="s">
        <v>242</v>
      </c>
      <c r="B117" s="6" t="s">
        <v>243</v>
      </c>
      <c r="C117" s="6" t="s">
        <v>23</v>
      </c>
      <c r="D117" s="6" t="s">
        <v>219</v>
      </c>
      <c r="E117" s="68">
        <f>+IFERROR(VLOOKUP($B117,[1]Feuil4!$1:$1048576,10,FALSE),0)</f>
        <v>0</v>
      </c>
      <c r="F117" s="68">
        <f>+IFERROR(VLOOKUP($B117,[1]Feuil4!$1:$1048576,9,FALSE),0)</f>
        <v>0</v>
      </c>
      <c r="G117" s="68">
        <f>+IFERROR(VLOOKUP($B117,[1]Feuil4!$1:$1048576,4,FALSE),0)</f>
        <v>0</v>
      </c>
      <c r="H117" s="68">
        <f>+IFERROR(VLOOKUP($B117,[1]Feuil4!$1:$1048576,3,FALSE),0)</f>
        <v>0</v>
      </c>
      <c r="I117" s="68">
        <f>+IFERROR(VLOOKUP($B117,[1]Feuil4!$1:$1048576,2,FALSE),0)</f>
        <v>0</v>
      </c>
      <c r="J117" s="68">
        <f>+IFERROR(VLOOKUP($B117,[1]Feuil4!$1:$1048576,7,FALSE),0)</f>
        <v>0</v>
      </c>
      <c r="K117" s="68">
        <f>+IFERROR(VLOOKUP($B117,[1]Feuil4!$1:$1048576,8,FALSE),0)</f>
        <v>0</v>
      </c>
      <c r="L117" s="68">
        <f>+IFERROR(VLOOKUP($B117,[1]Feuil4!$1:$1048576,6,FALSE),0)</f>
        <v>0</v>
      </c>
      <c r="M117" s="68">
        <f>+IFERROR(VLOOKUP($B117,[1]Feuil4!$1:$1048576,5,FALSE),0)</f>
        <v>0</v>
      </c>
      <c r="N117" s="68">
        <f>+IFERROR(VLOOKUP($B117,[1]Feuil4!$1:$1048576,11,FALSE),0)</f>
        <v>0</v>
      </c>
      <c r="O117" s="68">
        <f>IFERROR(VLOOKUP(A117,'[2]TOTAL M11M12 par région'!$1:$1048576,14,FALSE),0)</f>
        <v>96531.143699685694</v>
      </c>
      <c r="P117" s="68">
        <f>IFERROR(VLOOKUP(A117,'[3]Recours excep-C2 2016'!$1:$1048576,36,FALSE),0)</f>
        <v>8666.781932331598</v>
      </c>
      <c r="Q117" s="70">
        <f t="shared" si="1"/>
        <v>105197.92563201729</v>
      </c>
      <c r="R117"/>
    </row>
    <row r="118" spans="1:18" x14ac:dyDescent="0.25">
      <c r="A118" s="6" t="s">
        <v>236</v>
      </c>
      <c r="B118" s="6" t="s">
        <v>237</v>
      </c>
      <c r="C118" s="6" t="s">
        <v>23</v>
      </c>
      <c r="D118" s="6" t="s">
        <v>219</v>
      </c>
      <c r="E118" s="68">
        <f>+IFERROR(VLOOKUP($B118,[1]Feuil4!$1:$1048576,10,FALSE),0)</f>
        <v>0</v>
      </c>
      <c r="F118" s="68">
        <f>+IFERROR(VLOOKUP($B118,[1]Feuil4!$1:$1048576,9,FALSE),0)</f>
        <v>0</v>
      </c>
      <c r="G118" s="68">
        <f>+IFERROR(VLOOKUP($B118,[1]Feuil4!$1:$1048576,4,FALSE),0)</f>
        <v>0</v>
      </c>
      <c r="H118" s="68">
        <f>+IFERROR(VLOOKUP($B118,[1]Feuil4!$1:$1048576,3,FALSE),0)</f>
        <v>0</v>
      </c>
      <c r="I118" s="68">
        <f>+IFERROR(VLOOKUP($B118,[1]Feuil4!$1:$1048576,2,FALSE),0)</f>
        <v>0</v>
      </c>
      <c r="J118" s="68">
        <f>+IFERROR(VLOOKUP($B118,[1]Feuil4!$1:$1048576,7,FALSE),0)</f>
        <v>0</v>
      </c>
      <c r="K118" s="68">
        <f>+IFERROR(VLOOKUP($B118,[1]Feuil4!$1:$1048576,8,FALSE),0)</f>
        <v>0</v>
      </c>
      <c r="L118" s="68">
        <f>+IFERROR(VLOOKUP($B118,[1]Feuil4!$1:$1048576,6,FALSE),0)</f>
        <v>0</v>
      </c>
      <c r="M118" s="68">
        <f>+IFERROR(VLOOKUP($B118,[1]Feuil4!$1:$1048576,5,FALSE),0)</f>
        <v>0</v>
      </c>
      <c r="N118" s="68">
        <f>+IFERROR(VLOOKUP($B118,[1]Feuil4!$1:$1048576,11,FALSE),0)</f>
        <v>0</v>
      </c>
      <c r="O118" s="68">
        <f>IFERROR(VLOOKUP(A118,'[2]TOTAL M11M12 par région'!$1:$1048576,14,FALSE),0)</f>
        <v>29561.685755040438</v>
      </c>
      <c r="P118" s="68">
        <f>IFERROR(VLOOKUP(A118,'[3]Recours excep-C2 2016'!$1:$1048576,36,FALSE),0)</f>
        <v>0</v>
      </c>
      <c r="Q118" s="70">
        <f t="shared" si="1"/>
        <v>29561.685755040438</v>
      </c>
      <c r="R118"/>
    </row>
    <row r="119" spans="1:18" x14ac:dyDescent="0.25">
      <c r="A119" s="25" t="s">
        <v>819</v>
      </c>
      <c r="B119" s="6" t="s">
        <v>984</v>
      </c>
      <c r="C119" s="6" t="s">
        <v>78</v>
      </c>
      <c r="D119" s="6" t="s">
        <v>219</v>
      </c>
      <c r="E119" s="68">
        <f>+IFERROR(VLOOKUP($B119,[1]Feuil4!$1:$1048576,10,FALSE),0)</f>
        <v>0</v>
      </c>
      <c r="F119" s="68">
        <f>+IFERROR(VLOOKUP($B119,[1]Feuil4!$1:$1048576,9,FALSE),0)</f>
        <v>0</v>
      </c>
      <c r="G119" s="68">
        <f>+IFERROR(VLOOKUP($B119,[1]Feuil4!$1:$1048576,4,FALSE),0)</f>
        <v>0</v>
      </c>
      <c r="H119" s="68">
        <f>+IFERROR(VLOOKUP($B119,[1]Feuil4!$1:$1048576,3,FALSE),0)</f>
        <v>0</v>
      </c>
      <c r="I119" s="68">
        <f>+IFERROR(VLOOKUP($B119,[1]Feuil4!$1:$1048576,2,FALSE),0)</f>
        <v>0</v>
      </c>
      <c r="J119" s="68">
        <f>+IFERROR(VLOOKUP($B119,[1]Feuil4!$1:$1048576,7,FALSE),0)</f>
        <v>0</v>
      </c>
      <c r="K119" s="68">
        <f>+IFERROR(VLOOKUP($B119,[1]Feuil4!$1:$1048576,8,FALSE),0)</f>
        <v>0</v>
      </c>
      <c r="L119" s="68">
        <f>+IFERROR(VLOOKUP($B119,[1]Feuil4!$1:$1048576,6,FALSE),0)</f>
        <v>0</v>
      </c>
      <c r="M119" s="68">
        <f>+IFERROR(VLOOKUP($B119,[1]Feuil4!$1:$1048576,5,FALSE),0)</f>
        <v>0</v>
      </c>
      <c r="N119" s="68">
        <f>+IFERROR(VLOOKUP($B119,[1]Feuil4!$1:$1048576,11,FALSE),0)</f>
        <v>0</v>
      </c>
      <c r="O119" s="68">
        <f>IFERROR(VLOOKUP(A119,'[2]TOTAL M11M12 par région'!$1:$1048576,14,FALSE),0)</f>
        <v>4492.424288096594</v>
      </c>
      <c r="P119" s="68">
        <f>IFERROR(VLOOKUP(A119,'[3]Recours excep-C2 2016'!$1:$1048576,36,FALSE),0)</f>
        <v>0</v>
      </c>
      <c r="Q119" s="70">
        <f t="shared" si="1"/>
        <v>4492.424288096594</v>
      </c>
      <c r="R119"/>
    </row>
    <row r="120" spans="1:18" x14ac:dyDescent="0.25">
      <c r="A120" s="6" t="s">
        <v>240</v>
      </c>
      <c r="B120" s="6" t="s">
        <v>241</v>
      </c>
      <c r="C120" s="6" t="s">
        <v>23</v>
      </c>
      <c r="D120" s="6" t="s">
        <v>219</v>
      </c>
      <c r="E120" s="68">
        <f>+IFERROR(VLOOKUP($B120,[1]Feuil4!$1:$1048576,10,FALSE),0)</f>
        <v>0</v>
      </c>
      <c r="F120" s="68">
        <f>+IFERROR(VLOOKUP($B120,[1]Feuil4!$1:$1048576,9,FALSE),0)</f>
        <v>0</v>
      </c>
      <c r="G120" s="68">
        <f>+IFERROR(VLOOKUP($B120,[1]Feuil4!$1:$1048576,4,FALSE),0)</f>
        <v>0</v>
      </c>
      <c r="H120" s="68">
        <f>+IFERROR(VLOOKUP($B120,[1]Feuil4!$1:$1048576,3,FALSE),0)</f>
        <v>0</v>
      </c>
      <c r="I120" s="68">
        <f>+IFERROR(VLOOKUP($B120,[1]Feuil4!$1:$1048576,2,FALSE),0)</f>
        <v>0</v>
      </c>
      <c r="J120" s="68">
        <f>+IFERROR(VLOOKUP($B120,[1]Feuil4!$1:$1048576,7,FALSE),0)</f>
        <v>0</v>
      </c>
      <c r="K120" s="68">
        <f>+IFERROR(VLOOKUP($B120,[1]Feuil4!$1:$1048576,8,FALSE),0)</f>
        <v>0</v>
      </c>
      <c r="L120" s="68">
        <f>+IFERROR(VLOOKUP($B120,[1]Feuil4!$1:$1048576,6,FALSE),0)</f>
        <v>0</v>
      </c>
      <c r="M120" s="68">
        <f>+IFERROR(VLOOKUP($B120,[1]Feuil4!$1:$1048576,5,FALSE),0)</f>
        <v>0</v>
      </c>
      <c r="N120" s="68">
        <f>+IFERROR(VLOOKUP($B120,[1]Feuil4!$1:$1048576,11,FALSE),0)</f>
        <v>0</v>
      </c>
      <c r="O120" s="68">
        <f>IFERROR(VLOOKUP(A120,'[2]TOTAL M11M12 par région'!$1:$1048576,14,FALSE),0)</f>
        <v>45354.00836005382</v>
      </c>
      <c r="P120" s="68">
        <f>IFERROR(VLOOKUP(A120,'[3]Recours excep-C2 2016'!$1:$1048576,36,FALSE),0)</f>
        <v>0</v>
      </c>
      <c r="Q120" s="70">
        <f t="shared" si="1"/>
        <v>45354.00836005382</v>
      </c>
      <c r="R120"/>
    </row>
    <row r="121" spans="1:18" x14ac:dyDescent="0.25">
      <c r="A121" s="25" t="s">
        <v>226</v>
      </c>
      <c r="B121" s="6" t="s">
        <v>227</v>
      </c>
      <c r="C121" s="6" t="s">
        <v>23</v>
      </c>
      <c r="D121" s="6" t="s">
        <v>219</v>
      </c>
      <c r="E121" s="68">
        <f>+IFERROR(VLOOKUP($B121,[1]Feuil4!$1:$1048576,10,FALSE),0)</f>
        <v>0</v>
      </c>
      <c r="F121" s="68">
        <f>+IFERROR(VLOOKUP($B121,[1]Feuil4!$1:$1048576,9,FALSE),0)</f>
        <v>0</v>
      </c>
      <c r="G121" s="68">
        <f>+IFERROR(VLOOKUP($B121,[1]Feuil4!$1:$1048576,4,FALSE),0)</f>
        <v>0</v>
      </c>
      <c r="H121" s="68">
        <f>+IFERROR(VLOOKUP($B121,[1]Feuil4!$1:$1048576,3,FALSE),0)</f>
        <v>0</v>
      </c>
      <c r="I121" s="68">
        <f>+IFERROR(VLOOKUP($B121,[1]Feuil4!$1:$1048576,2,FALSE),0)</f>
        <v>0</v>
      </c>
      <c r="J121" s="68">
        <f>+IFERROR(VLOOKUP($B121,[1]Feuil4!$1:$1048576,7,FALSE),0)</f>
        <v>0</v>
      </c>
      <c r="K121" s="68">
        <f>+IFERROR(VLOOKUP($B121,[1]Feuil4!$1:$1048576,8,FALSE),0)</f>
        <v>0</v>
      </c>
      <c r="L121" s="68">
        <f>+IFERROR(VLOOKUP($B121,[1]Feuil4!$1:$1048576,6,FALSE),0)</f>
        <v>0</v>
      </c>
      <c r="M121" s="68">
        <f>+IFERROR(VLOOKUP($B121,[1]Feuil4!$1:$1048576,5,FALSE),0)</f>
        <v>0</v>
      </c>
      <c r="N121" s="68">
        <f>+IFERROR(VLOOKUP($B121,[1]Feuil4!$1:$1048576,11,FALSE),0)</f>
        <v>0</v>
      </c>
      <c r="O121" s="68">
        <f>IFERROR(VLOOKUP(A121,'[2]TOTAL M11M12 par région'!$1:$1048576,14,FALSE),0)</f>
        <v>7701.2578199315394</v>
      </c>
      <c r="P121" s="68">
        <f>IFERROR(VLOOKUP(A121,'[3]Recours excep-C2 2016'!$1:$1048576,36,FALSE),0)</f>
        <v>0</v>
      </c>
      <c r="Q121" s="70">
        <f t="shared" si="1"/>
        <v>7701.2578199315394</v>
      </c>
      <c r="R121"/>
    </row>
    <row r="122" spans="1:18" hidden="1" x14ac:dyDescent="0.25">
      <c r="A122" s="6" t="s">
        <v>234</v>
      </c>
      <c r="B122" s="6" t="s">
        <v>235</v>
      </c>
      <c r="C122" s="6" t="s">
        <v>23</v>
      </c>
      <c r="D122" s="6" t="s">
        <v>219</v>
      </c>
      <c r="E122" s="68">
        <f>+IFERROR(VLOOKUP($B122,[1]Feuil4!$1:$1048576,10,FALSE),0)</f>
        <v>0</v>
      </c>
      <c r="F122" s="68">
        <f>+IFERROR(VLOOKUP($B122,[1]Feuil4!$1:$1048576,9,FALSE),0)</f>
        <v>0</v>
      </c>
      <c r="G122" s="68">
        <f>+IFERROR(VLOOKUP($B122,[1]Feuil4!$1:$1048576,4,FALSE),0)</f>
        <v>0</v>
      </c>
      <c r="H122" s="68">
        <f>+IFERROR(VLOOKUP($B122,[1]Feuil4!$1:$1048576,3,FALSE),0)</f>
        <v>0</v>
      </c>
      <c r="I122" s="68">
        <f>+IFERROR(VLOOKUP($B122,[1]Feuil4!$1:$1048576,2,FALSE),0)</f>
        <v>0</v>
      </c>
      <c r="J122" s="68">
        <f>+IFERROR(VLOOKUP($B122,[1]Feuil4!$1:$1048576,7,FALSE),0)</f>
        <v>0</v>
      </c>
      <c r="K122" s="68">
        <f>+IFERROR(VLOOKUP($B122,[1]Feuil4!$1:$1048576,8,FALSE),0)</f>
        <v>0</v>
      </c>
      <c r="L122" s="68">
        <f>+IFERROR(VLOOKUP($B122,[1]Feuil4!$1:$1048576,6,FALSE),0)</f>
        <v>0</v>
      </c>
      <c r="M122" s="68">
        <f>+IFERROR(VLOOKUP($B122,[1]Feuil4!$1:$1048576,5,FALSE),0)</f>
        <v>0</v>
      </c>
      <c r="N122" s="68">
        <f>+IFERROR(VLOOKUP($B122,[1]Feuil4!$1:$1048576,11,FALSE),0)</f>
        <v>0</v>
      </c>
      <c r="O122" s="68">
        <f>IFERROR(VLOOKUP(A122,'[2]TOTAL M11M12 par région'!$1:$1048576,14,FALSE),0)</f>
        <v>0</v>
      </c>
      <c r="P122" s="68">
        <f>IFERROR(VLOOKUP(A122,'[3]Recours excep-C2 2016'!$1:$1048576,36,FALSE),0)</f>
        <v>0</v>
      </c>
      <c r="Q122" s="70">
        <f t="shared" si="1"/>
        <v>0</v>
      </c>
      <c r="R122"/>
    </row>
    <row r="123" spans="1:18" hidden="1" x14ac:dyDescent="0.25">
      <c r="A123" s="25">
        <v>350000071</v>
      </c>
      <c r="B123" s="6" t="s">
        <v>1028</v>
      </c>
      <c r="C123" s="26" t="s">
        <v>20</v>
      </c>
      <c r="D123" s="6" t="s">
        <v>219</v>
      </c>
      <c r="E123" s="68">
        <f>+IFERROR(VLOOKUP($B123,[1]Feuil4!$1:$1048576,10,FALSE),0)</f>
        <v>0</v>
      </c>
      <c r="F123" s="68">
        <f>+IFERROR(VLOOKUP($B123,[1]Feuil4!$1:$1048576,9,FALSE),0)</f>
        <v>0</v>
      </c>
      <c r="G123" s="68">
        <f>+IFERROR(VLOOKUP($B123,[1]Feuil4!$1:$1048576,4,FALSE),0)</f>
        <v>0</v>
      </c>
      <c r="H123" s="68">
        <f>+IFERROR(VLOOKUP($B123,[1]Feuil4!$1:$1048576,3,FALSE),0)</f>
        <v>0</v>
      </c>
      <c r="I123" s="68">
        <f>+IFERROR(VLOOKUP($B123,[1]Feuil4!$1:$1048576,2,FALSE),0)</f>
        <v>0</v>
      </c>
      <c r="J123" s="68">
        <f>+IFERROR(VLOOKUP($B123,[1]Feuil4!$1:$1048576,7,FALSE),0)</f>
        <v>0</v>
      </c>
      <c r="K123" s="68">
        <f>+IFERROR(VLOOKUP($B123,[1]Feuil4!$1:$1048576,8,FALSE),0)</f>
        <v>0</v>
      </c>
      <c r="L123" s="68">
        <f>+IFERROR(VLOOKUP($B123,[1]Feuil4!$1:$1048576,6,FALSE),0)</f>
        <v>0</v>
      </c>
      <c r="M123" s="68">
        <f>+IFERROR(VLOOKUP($B123,[1]Feuil4!$1:$1048576,5,FALSE),0)</f>
        <v>0</v>
      </c>
      <c r="N123" s="68">
        <f>+IFERROR(VLOOKUP($B123,[1]Feuil4!$1:$1048576,11,FALSE),0)</f>
        <v>0</v>
      </c>
      <c r="O123" s="68">
        <f>IFERROR(VLOOKUP(A123,'[2]TOTAL M11M12 par région'!$1:$1048576,14,FALSE),0)</f>
        <v>0</v>
      </c>
      <c r="P123" s="68">
        <f>IFERROR(VLOOKUP(A123,'[3]Recours excep-C2 2016'!$1:$1048576,36,FALSE),0)</f>
        <v>0</v>
      </c>
      <c r="Q123" s="70">
        <f t="shared" si="1"/>
        <v>0</v>
      </c>
      <c r="R123"/>
    </row>
    <row r="124" spans="1:18" x14ac:dyDescent="0.25">
      <c r="A124" s="6" t="s">
        <v>244</v>
      </c>
      <c r="B124" s="6" t="s">
        <v>245</v>
      </c>
      <c r="C124" s="6" t="s">
        <v>78</v>
      </c>
      <c r="D124" s="6" t="s">
        <v>219</v>
      </c>
      <c r="E124" s="68">
        <f>+IFERROR(VLOOKUP($B124,[1]Feuil4!$1:$1048576,10,FALSE),0)</f>
        <v>0</v>
      </c>
      <c r="F124" s="68">
        <f>+IFERROR(VLOOKUP($B124,[1]Feuil4!$1:$1048576,9,FALSE),0)</f>
        <v>0</v>
      </c>
      <c r="G124" s="68">
        <f>+IFERROR(VLOOKUP($B124,[1]Feuil4!$1:$1048576,4,FALSE),0)</f>
        <v>0</v>
      </c>
      <c r="H124" s="68">
        <f>+IFERROR(VLOOKUP($B124,[1]Feuil4!$1:$1048576,3,FALSE),0)</f>
        <v>0</v>
      </c>
      <c r="I124" s="68">
        <f>+IFERROR(VLOOKUP($B124,[1]Feuil4!$1:$1048576,2,FALSE),0)</f>
        <v>0</v>
      </c>
      <c r="J124" s="68">
        <f>+IFERROR(VLOOKUP($B124,[1]Feuil4!$1:$1048576,7,FALSE),0)</f>
        <v>0</v>
      </c>
      <c r="K124" s="68">
        <f>+IFERROR(VLOOKUP($B124,[1]Feuil4!$1:$1048576,8,FALSE),0)</f>
        <v>0</v>
      </c>
      <c r="L124" s="68">
        <f>+IFERROR(VLOOKUP($B124,[1]Feuil4!$1:$1048576,6,FALSE),0)</f>
        <v>0</v>
      </c>
      <c r="M124" s="68">
        <f>+IFERROR(VLOOKUP($B124,[1]Feuil4!$1:$1048576,5,FALSE),0)</f>
        <v>0</v>
      </c>
      <c r="N124" s="68">
        <f>+IFERROR(VLOOKUP($B124,[1]Feuil4!$1:$1048576,11,FALSE),0)</f>
        <v>0</v>
      </c>
      <c r="O124" s="68">
        <f>IFERROR(VLOOKUP(A124,'[2]TOTAL M11M12 par région'!$1:$1048576,14,FALSE),0)</f>
        <v>46244.445274118101</v>
      </c>
      <c r="P124" s="68">
        <f>IFERROR(VLOOKUP(A124,'[3]Recours excep-C2 2016'!$1:$1048576,36,FALSE),0)</f>
        <v>36189.342244132582</v>
      </c>
      <c r="Q124" s="70">
        <f t="shared" si="1"/>
        <v>82433.787518250683</v>
      </c>
      <c r="R124"/>
    </row>
    <row r="125" spans="1:18" x14ac:dyDescent="0.25">
      <c r="A125" s="6" t="s">
        <v>253</v>
      </c>
      <c r="B125" s="6" t="s">
        <v>254</v>
      </c>
      <c r="C125" s="6" t="s">
        <v>20</v>
      </c>
      <c r="D125" s="6" t="s">
        <v>219</v>
      </c>
      <c r="E125" s="68">
        <f>+IFERROR(VLOOKUP($B125,[1]Feuil4!$1:$1048576,10,FALSE),0)</f>
        <v>0</v>
      </c>
      <c r="F125" s="68">
        <f>+IFERROR(VLOOKUP($B125,[1]Feuil4!$1:$1048576,9,FALSE),0)</f>
        <v>0</v>
      </c>
      <c r="G125" s="68">
        <f>+IFERROR(VLOOKUP($B125,[1]Feuil4!$1:$1048576,4,FALSE),0)</f>
        <v>0</v>
      </c>
      <c r="H125" s="68">
        <f>+IFERROR(VLOOKUP($B125,[1]Feuil4!$1:$1048576,3,FALSE),0)</f>
        <v>0</v>
      </c>
      <c r="I125" s="68">
        <f>+IFERROR(VLOOKUP($B125,[1]Feuil4!$1:$1048576,2,FALSE),0)</f>
        <v>0</v>
      </c>
      <c r="J125" s="68">
        <f>+IFERROR(VLOOKUP($B125,[1]Feuil4!$1:$1048576,7,FALSE),0)</f>
        <v>0</v>
      </c>
      <c r="K125" s="68">
        <f>+IFERROR(VLOOKUP($B125,[1]Feuil4!$1:$1048576,8,FALSE),0)</f>
        <v>0</v>
      </c>
      <c r="L125" s="68">
        <f>+IFERROR(VLOOKUP($B125,[1]Feuil4!$1:$1048576,6,FALSE),0)</f>
        <v>0</v>
      </c>
      <c r="M125" s="68">
        <f>+IFERROR(VLOOKUP($B125,[1]Feuil4!$1:$1048576,5,FALSE),0)</f>
        <v>0</v>
      </c>
      <c r="N125" s="68">
        <f>+IFERROR(VLOOKUP($B125,[1]Feuil4!$1:$1048576,11,FALSE),0)</f>
        <v>0</v>
      </c>
      <c r="O125" s="68">
        <f>IFERROR(VLOOKUP(A125,'[2]TOTAL M11M12 par région'!$1:$1048576,14,FALSE),0)</f>
        <v>0</v>
      </c>
      <c r="P125" s="68">
        <f>IFERROR(VLOOKUP(A125,'[3]Recours excep-C2 2016'!$1:$1048576,36,FALSE),0)</f>
        <v>5185.776968677279</v>
      </c>
      <c r="Q125" s="70">
        <f t="shared" si="1"/>
        <v>5185.776968677279</v>
      </c>
      <c r="R125"/>
    </row>
    <row r="126" spans="1:18" x14ac:dyDescent="0.25">
      <c r="A126" s="25" t="s">
        <v>820</v>
      </c>
      <c r="B126" s="6" t="s">
        <v>987</v>
      </c>
      <c r="C126" s="6" t="s">
        <v>78</v>
      </c>
      <c r="D126" s="6" t="s">
        <v>219</v>
      </c>
      <c r="E126" s="68">
        <f>+IFERROR(VLOOKUP($B126,[1]Feuil4!$1:$1048576,10,FALSE),0)</f>
        <v>0</v>
      </c>
      <c r="F126" s="68">
        <f>+IFERROR(VLOOKUP($B126,[1]Feuil4!$1:$1048576,9,FALSE),0)</f>
        <v>0</v>
      </c>
      <c r="G126" s="68">
        <f>+IFERROR(VLOOKUP($B126,[1]Feuil4!$1:$1048576,4,FALSE),0)</f>
        <v>0</v>
      </c>
      <c r="H126" s="68">
        <f>+IFERROR(VLOOKUP($B126,[1]Feuil4!$1:$1048576,3,FALSE),0)</f>
        <v>0</v>
      </c>
      <c r="I126" s="68">
        <f>+IFERROR(VLOOKUP($B126,[1]Feuil4!$1:$1048576,2,FALSE),0)</f>
        <v>0</v>
      </c>
      <c r="J126" s="68">
        <f>+IFERROR(VLOOKUP($B126,[1]Feuil4!$1:$1048576,7,FALSE),0)</f>
        <v>0</v>
      </c>
      <c r="K126" s="68">
        <f>+IFERROR(VLOOKUP($B126,[1]Feuil4!$1:$1048576,8,FALSE),0)</f>
        <v>0</v>
      </c>
      <c r="L126" s="68">
        <f>+IFERROR(VLOOKUP($B126,[1]Feuil4!$1:$1048576,6,FALSE),0)</f>
        <v>0</v>
      </c>
      <c r="M126" s="68">
        <f>+IFERROR(VLOOKUP($B126,[1]Feuil4!$1:$1048576,5,FALSE),0)</f>
        <v>0</v>
      </c>
      <c r="N126" s="68">
        <f>+IFERROR(VLOOKUP($B126,[1]Feuil4!$1:$1048576,11,FALSE),0)</f>
        <v>0</v>
      </c>
      <c r="O126" s="68">
        <f>IFERROR(VLOOKUP(A126,'[2]TOTAL M11M12 par région'!$1:$1048576,14,FALSE),0)</f>
        <v>15335.710430139254</v>
      </c>
      <c r="P126" s="68">
        <f>IFERROR(VLOOKUP(A126,'[3]Recours excep-C2 2016'!$1:$1048576,36,FALSE),0)</f>
        <v>0</v>
      </c>
      <c r="Q126" s="70">
        <f t="shared" si="1"/>
        <v>15335.710430139254</v>
      </c>
      <c r="R126"/>
    </row>
    <row r="127" spans="1:18" x14ac:dyDescent="0.25">
      <c r="A127" s="6" t="s">
        <v>257</v>
      </c>
      <c r="B127" s="6" t="s">
        <v>258</v>
      </c>
      <c r="C127" s="6" t="s">
        <v>20</v>
      </c>
      <c r="D127" s="6" t="s">
        <v>219</v>
      </c>
      <c r="E127" s="68">
        <f>+IFERROR(VLOOKUP($B127,[1]Feuil4!$1:$1048576,10,FALSE),0)</f>
        <v>0</v>
      </c>
      <c r="F127" s="68">
        <f>+IFERROR(VLOOKUP($B127,[1]Feuil4!$1:$1048576,9,FALSE),0)</f>
        <v>0</v>
      </c>
      <c r="G127" s="68">
        <f>+IFERROR(VLOOKUP($B127,[1]Feuil4!$1:$1048576,4,FALSE),0)</f>
        <v>0</v>
      </c>
      <c r="H127" s="68">
        <f>+IFERROR(VLOOKUP($B127,[1]Feuil4!$1:$1048576,3,FALSE),0)</f>
        <v>0</v>
      </c>
      <c r="I127" s="68">
        <f>+IFERROR(VLOOKUP($B127,[1]Feuil4!$1:$1048576,2,FALSE),0)</f>
        <v>0</v>
      </c>
      <c r="J127" s="68">
        <f>+IFERROR(VLOOKUP($B127,[1]Feuil4!$1:$1048576,7,FALSE),0)</f>
        <v>0</v>
      </c>
      <c r="K127" s="68">
        <f>+IFERROR(VLOOKUP($B127,[1]Feuil4!$1:$1048576,8,FALSE),0)</f>
        <v>0</v>
      </c>
      <c r="L127" s="68">
        <f>+IFERROR(VLOOKUP($B127,[1]Feuil4!$1:$1048576,6,FALSE),0)</f>
        <v>0</v>
      </c>
      <c r="M127" s="68">
        <f>+IFERROR(VLOOKUP($B127,[1]Feuil4!$1:$1048576,5,FALSE),0)</f>
        <v>0</v>
      </c>
      <c r="N127" s="68">
        <f>+IFERROR(VLOOKUP($B127,[1]Feuil4!$1:$1048576,11,FALSE),0)</f>
        <v>0</v>
      </c>
      <c r="O127" s="68">
        <f>IFERROR(VLOOKUP(A127,'[2]TOTAL M11M12 par région'!$1:$1048576,14,FALSE),0)</f>
        <v>0</v>
      </c>
      <c r="P127" s="68">
        <f>IFERROR(VLOOKUP(A127,'[3]Recours excep-C2 2016'!$1:$1048576,36,FALSE),0)</f>
        <v>3606.5198643039871</v>
      </c>
      <c r="Q127" s="70">
        <f t="shared" si="1"/>
        <v>3606.5198643039871</v>
      </c>
      <c r="R127"/>
    </row>
    <row r="128" spans="1:18" x14ac:dyDescent="0.25">
      <c r="A128" s="6" t="s">
        <v>259</v>
      </c>
      <c r="B128" s="6" t="s">
        <v>260</v>
      </c>
      <c r="C128" s="6" t="s">
        <v>50</v>
      </c>
      <c r="D128" s="6" t="s">
        <v>219</v>
      </c>
      <c r="E128" s="68">
        <f>+IFERROR(VLOOKUP($B128,[1]Feuil4!$1:$1048576,10,FALSE),0)</f>
        <v>0</v>
      </c>
      <c r="F128" s="68">
        <f>+IFERROR(VLOOKUP($B128,[1]Feuil4!$1:$1048576,9,FALSE),0)</f>
        <v>0</v>
      </c>
      <c r="G128" s="68">
        <f>+IFERROR(VLOOKUP($B128,[1]Feuil4!$1:$1048576,4,FALSE),0)</f>
        <v>0</v>
      </c>
      <c r="H128" s="68">
        <f>+IFERROR(VLOOKUP($B128,[1]Feuil4!$1:$1048576,3,FALSE),0)</f>
        <v>0</v>
      </c>
      <c r="I128" s="68">
        <f>+IFERROR(VLOOKUP($B128,[1]Feuil4!$1:$1048576,2,FALSE),0)</f>
        <v>0</v>
      </c>
      <c r="J128" s="68">
        <f>+IFERROR(VLOOKUP($B128,[1]Feuil4!$1:$1048576,7,FALSE),0)</f>
        <v>0</v>
      </c>
      <c r="K128" s="68">
        <f>+IFERROR(VLOOKUP($B128,[1]Feuil4!$1:$1048576,8,FALSE),0)</f>
        <v>0</v>
      </c>
      <c r="L128" s="68">
        <f>+IFERROR(VLOOKUP($B128,[1]Feuil4!$1:$1048576,6,FALSE),0)</f>
        <v>0</v>
      </c>
      <c r="M128" s="68">
        <f>+IFERROR(VLOOKUP($B128,[1]Feuil4!$1:$1048576,5,FALSE),0)</f>
        <v>0</v>
      </c>
      <c r="N128" s="68">
        <f>+IFERROR(VLOOKUP($B128,[1]Feuil4!$1:$1048576,11,FALSE),0)</f>
        <v>0</v>
      </c>
      <c r="O128" s="68">
        <f>IFERROR(VLOOKUP(A128,'[2]TOTAL M11M12 par région'!$1:$1048576,14,FALSE),0)</f>
        <v>92658.54541827197</v>
      </c>
      <c r="P128" s="68">
        <f>IFERROR(VLOOKUP(A128,'[3]Recours excep-C2 2016'!$1:$1048576,36,FALSE),0)</f>
        <v>101066.8303111179</v>
      </c>
      <c r="Q128" s="70">
        <f t="shared" si="1"/>
        <v>193725.37572938987</v>
      </c>
      <c r="R128"/>
    </row>
    <row r="129" spans="1:18" x14ac:dyDescent="0.25">
      <c r="A129" s="25" t="s">
        <v>1076</v>
      </c>
      <c r="B129" s="6" t="s">
        <v>1112</v>
      </c>
      <c r="C129" s="6" t="s">
        <v>78</v>
      </c>
      <c r="D129" s="6" t="s">
        <v>219</v>
      </c>
      <c r="E129" s="68">
        <f>+IFERROR(VLOOKUP($B129,[1]Feuil4!$1:$1048576,10,FALSE),0)</f>
        <v>0</v>
      </c>
      <c r="F129" s="68">
        <f>+IFERROR(VLOOKUP($B129,[1]Feuil4!$1:$1048576,9,FALSE),0)</f>
        <v>0</v>
      </c>
      <c r="G129" s="68">
        <f>+IFERROR(VLOOKUP($B129,[1]Feuil4!$1:$1048576,4,FALSE),0)</f>
        <v>0</v>
      </c>
      <c r="H129" s="68">
        <f>+IFERROR(VLOOKUP($B129,[1]Feuil4!$1:$1048576,3,FALSE),0)</f>
        <v>0</v>
      </c>
      <c r="I129" s="68">
        <f>+IFERROR(VLOOKUP($B129,[1]Feuil4!$1:$1048576,2,FALSE),0)</f>
        <v>0</v>
      </c>
      <c r="J129" s="68">
        <f>+IFERROR(VLOOKUP($B129,[1]Feuil4!$1:$1048576,7,FALSE),0)</f>
        <v>0</v>
      </c>
      <c r="K129" s="68">
        <f>+IFERROR(VLOOKUP($B129,[1]Feuil4!$1:$1048576,8,FALSE),0)</f>
        <v>0</v>
      </c>
      <c r="L129" s="68">
        <f>+IFERROR(VLOOKUP($B129,[1]Feuil4!$1:$1048576,6,FALSE),0)</f>
        <v>0</v>
      </c>
      <c r="M129" s="68">
        <f>+IFERROR(VLOOKUP($B129,[1]Feuil4!$1:$1048576,5,FALSE),0)</f>
        <v>0</v>
      </c>
      <c r="N129" s="68">
        <f>+IFERROR(VLOOKUP($B129,[1]Feuil4!$1:$1048576,11,FALSE),0)</f>
        <v>0</v>
      </c>
      <c r="O129" s="68">
        <f>IFERROR(VLOOKUP(A129,'[2]TOTAL M11M12 par région'!$1:$1048576,14,FALSE),0)</f>
        <v>6158.3971254367061</v>
      </c>
      <c r="P129" s="68">
        <f>IFERROR(VLOOKUP(A129,'[3]Recours excep-C2 2016'!$1:$1048576,36,FALSE),0)</f>
        <v>0</v>
      </c>
      <c r="Q129" s="70">
        <f t="shared" ref="Q129:Q192" si="2">SUM(E129:P129)</f>
        <v>6158.3971254367061</v>
      </c>
    </row>
    <row r="130" spans="1:18" x14ac:dyDescent="0.25">
      <c r="A130" s="25" t="s">
        <v>247</v>
      </c>
      <c r="B130" s="6" t="s">
        <v>248</v>
      </c>
      <c r="C130" s="6" t="s">
        <v>17</v>
      </c>
      <c r="D130" s="6" t="s">
        <v>219</v>
      </c>
      <c r="E130" s="68">
        <f>+IFERROR(VLOOKUP($B130,[1]Feuil4!$1:$1048576,10,FALSE),0)</f>
        <v>0</v>
      </c>
      <c r="F130" s="68">
        <f>+IFERROR(VLOOKUP($B130,[1]Feuil4!$1:$1048576,9,FALSE),0)</f>
        <v>0</v>
      </c>
      <c r="G130" s="68">
        <f>+IFERROR(VLOOKUP($B130,[1]Feuil4!$1:$1048576,4,FALSE),0)</f>
        <v>587633</v>
      </c>
      <c r="H130" s="68">
        <f>+IFERROR(VLOOKUP($B130,[1]Feuil4!$1:$1048576,3,FALSE),0)</f>
        <v>0</v>
      </c>
      <c r="I130" s="68">
        <f>+IFERROR(VLOOKUP($B130,[1]Feuil4!$1:$1048576,2,FALSE),0)</f>
        <v>135621</v>
      </c>
      <c r="J130" s="68">
        <f>+IFERROR(VLOOKUP($B130,[1]Feuil4!$1:$1048576,7,FALSE),0)</f>
        <v>0</v>
      </c>
      <c r="K130" s="68">
        <f>+IFERROR(VLOOKUP($B130,[1]Feuil4!$1:$1048576,8,FALSE),0)</f>
        <v>0</v>
      </c>
      <c r="L130" s="68">
        <f>+IFERROR(VLOOKUP($B130,[1]Feuil4!$1:$1048576,6,FALSE),0)</f>
        <v>15236</v>
      </c>
      <c r="M130" s="68">
        <f>+IFERROR(VLOOKUP($B130,[1]Feuil4!$1:$1048576,5,FALSE),0)</f>
        <v>0</v>
      </c>
      <c r="N130" s="68">
        <f>+IFERROR(VLOOKUP($B130,[1]Feuil4!$1:$1048576,11,FALSE),0)</f>
        <v>0</v>
      </c>
      <c r="O130" s="68">
        <f>IFERROR(VLOOKUP(A130,'[2]TOTAL M11M12 par région'!$1:$1048576,14,FALSE),0)</f>
        <v>147175.79255526839</v>
      </c>
      <c r="P130" s="68">
        <f>IFERROR(VLOOKUP(A130,'[3]Recours excep-C2 2016'!$1:$1048576,36,FALSE),0)</f>
        <v>785242.96958337666</v>
      </c>
      <c r="Q130" s="70">
        <f t="shared" si="2"/>
        <v>1670908.7621386452</v>
      </c>
    </row>
    <row r="131" spans="1:18" x14ac:dyDescent="0.25">
      <c r="A131" s="6" t="s">
        <v>249</v>
      </c>
      <c r="B131" s="6" t="s">
        <v>250</v>
      </c>
      <c r="C131" s="6" t="s">
        <v>78</v>
      </c>
      <c r="D131" s="6" t="s">
        <v>219</v>
      </c>
      <c r="E131" s="68">
        <f>+IFERROR(VLOOKUP($B131,[1]Feuil4!$1:$1048576,10,FALSE),0)</f>
        <v>0</v>
      </c>
      <c r="F131" s="68">
        <f>+IFERROR(VLOOKUP($B131,[1]Feuil4!$1:$1048576,9,FALSE),0)</f>
        <v>0</v>
      </c>
      <c r="G131" s="68">
        <f>+IFERROR(VLOOKUP($B131,[1]Feuil4!$1:$1048576,4,FALSE),0)</f>
        <v>0</v>
      </c>
      <c r="H131" s="68">
        <f>+IFERROR(VLOOKUP($B131,[1]Feuil4!$1:$1048576,3,FALSE),0)</f>
        <v>0</v>
      </c>
      <c r="I131" s="68">
        <f>+IFERROR(VLOOKUP($B131,[1]Feuil4!$1:$1048576,2,FALSE),0)</f>
        <v>0</v>
      </c>
      <c r="J131" s="68">
        <f>+IFERROR(VLOOKUP($B131,[1]Feuil4!$1:$1048576,7,FALSE),0)</f>
        <v>0</v>
      </c>
      <c r="K131" s="68">
        <f>+IFERROR(VLOOKUP($B131,[1]Feuil4!$1:$1048576,8,FALSE),0)</f>
        <v>0</v>
      </c>
      <c r="L131" s="68">
        <f>+IFERROR(VLOOKUP($B131,[1]Feuil4!$1:$1048576,6,FALSE),0)</f>
        <v>0</v>
      </c>
      <c r="M131" s="68">
        <f>+IFERROR(VLOOKUP($B131,[1]Feuil4!$1:$1048576,5,FALSE),0)</f>
        <v>0</v>
      </c>
      <c r="N131" s="68">
        <f>+IFERROR(VLOOKUP($B131,[1]Feuil4!$1:$1048576,11,FALSE),0)</f>
        <v>0</v>
      </c>
      <c r="O131" s="68">
        <f>IFERROR(VLOOKUP(A131,'[2]TOTAL M11M12 par région'!$1:$1048576,14,FALSE),0)</f>
        <v>0</v>
      </c>
      <c r="P131" s="68">
        <f>IFERROR(VLOOKUP(A131,'[3]Recours excep-C2 2016'!$1:$1048576,36,FALSE),0)</f>
        <v>3859.0095836106761</v>
      </c>
      <c r="Q131" s="70">
        <f t="shared" si="2"/>
        <v>3859.0095836106761</v>
      </c>
    </row>
    <row r="132" spans="1:18" x14ac:dyDescent="0.25">
      <c r="A132" s="6" t="s">
        <v>255</v>
      </c>
      <c r="B132" s="6" t="s">
        <v>256</v>
      </c>
      <c r="C132" s="6" t="s">
        <v>20</v>
      </c>
      <c r="D132" s="6" t="s">
        <v>219</v>
      </c>
      <c r="E132" s="68">
        <f>+IFERROR(VLOOKUP($B132,[1]Feuil4!$1:$1048576,10,FALSE),0)</f>
        <v>0</v>
      </c>
      <c r="F132" s="68">
        <f>+IFERROR(VLOOKUP($B132,[1]Feuil4!$1:$1048576,9,FALSE),0)</f>
        <v>0</v>
      </c>
      <c r="G132" s="68">
        <f>+IFERROR(VLOOKUP($B132,[1]Feuil4!$1:$1048576,4,FALSE),0)</f>
        <v>0</v>
      </c>
      <c r="H132" s="68">
        <f>+IFERROR(VLOOKUP($B132,[1]Feuil4!$1:$1048576,3,FALSE),0)</f>
        <v>0</v>
      </c>
      <c r="I132" s="68">
        <f>+IFERROR(VLOOKUP($B132,[1]Feuil4!$1:$1048576,2,FALSE),0)</f>
        <v>0</v>
      </c>
      <c r="J132" s="68">
        <f>+IFERROR(VLOOKUP($B132,[1]Feuil4!$1:$1048576,7,FALSE),0)</f>
        <v>0</v>
      </c>
      <c r="K132" s="68">
        <f>+IFERROR(VLOOKUP($B132,[1]Feuil4!$1:$1048576,8,FALSE),0)</f>
        <v>0</v>
      </c>
      <c r="L132" s="68">
        <f>+IFERROR(VLOOKUP($B132,[1]Feuil4!$1:$1048576,6,FALSE),0)</f>
        <v>0</v>
      </c>
      <c r="M132" s="68">
        <f>+IFERROR(VLOOKUP($B132,[1]Feuil4!$1:$1048576,5,FALSE),0)</f>
        <v>0</v>
      </c>
      <c r="N132" s="68">
        <f>+IFERROR(VLOOKUP($B132,[1]Feuil4!$1:$1048576,11,FALSE),0)</f>
        <v>0</v>
      </c>
      <c r="O132" s="68">
        <f>IFERROR(VLOOKUP(A132,'[2]TOTAL M11M12 par région'!$1:$1048576,14,FALSE),0)</f>
        <v>0</v>
      </c>
      <c r="P132" s="68">
        <f>IFERROR(VLOOKUP(A132,'[3]Recours excep-C2 2016'!$1:$1048576,36,FALSE),0)</f>
        <v>580.44125356940106</v>
      </c>
      <c r="Q132" s="70">
        <f t="shared" si="2"/>
        <v>580.44125356940106</v>
      </c>
    </row>
    <row r="133" spans="1:18" s="47" customFormat="1" x14ac:dyDescent="0.25">
      <c r="A133" s="52" t="s">
        <v>1196</v>
      </c>
      <c r="B133" s="51" t="s">
        <v>1195</v>
      </c>
      <c r="C133" s="51" t="s">
        <v>20</v>
      </c>
      <c r="D133" s="51" t="s">
        <v>219</v>
      </c>
      <c r="E133" s="68">
        <f>+IFERROR(VLOOKUP($B133,[1]Feuil4!$1:$1048576,10,FALSE),0)</f>
        <v>0</v>
      </c>
      <c r="F133" s="68">
        <f>+IFERROR(VLOOKUP($B133,[1]Feuil4!$1:$1048576,9,FALSE),0)</f>
        <v>0</v>
      </c>
      <c r="G133" s="68">
        <f>+IFERROR(VLOOKUP($B133,[1]Feuil4!$1:$1048576,4,FALSE),0)</f>
        <v>0</v>
      </c>
      <c r="H133" s="68">
        <f>+IFERROR(VLOOKUP($B133,[1]Feuil4!$1:$1048576,3,FALSE),0)</f>
        <v>0</v>
      </c>
      <c r="I133" s="68">
        <f>+IFERROR(VLOOKUP($B133,[1]Feuil4!$1:$1048576,2,FALSE),0)</f>
        <v>0</v>
      </c>
      <c r="J133" s="68">
        <f>+IFERROR(VLOOKUP($B133,[1]Feuil4!$1:$1048576,7,FALSE),0)</f>
        <v>0</v>
      </c>
      <c r="K133" s="68">
        <f>+IFERROR(VLOOKUP($B133,[1]Feuil4!$1:$1048576,8,FALSE),0)</f>
        <v>0</v>
      </c>
      <c r="L133" s="68">
        <f>+IFERROR(VLOOKUP($B133,[1]Feuil4!$1:$1048576,6,FALSE),0)</f>
        <v>0</v>
      </c>
      <c r="M133" s="68">
        <f>+IFERROR(VLOOKUP($B133,[1]Feuil4!$1:$1048576,5,FALSE),0)</f>
        <v>0</v>
      </c>
      <c r="N133" s="68">
        <f>+IFERROR(VLOOKUP($B133,[1]Feuil4!$1:$1048576,11,FALSE),0)</f>
        <v>0</v>
      </c>
      <c r="O133" s="68">
        <f>IFERROR(VLOOKUP(A133,'[2]TOTAL M11M12 par région'!$1:$1048576,14,FALSE),0)</f>
        <v>684.3674336175809</v>
      </c>
      <c r="P133" s="68">
        <f>IFERROR(VLOOKUP(A133,'[3]Recours excep-C2 2016'!$1:$1048576,36,FALSE),0)</f>
        <v>0</v>
      </c>
      <c r="Q133" s="70">
        <f t="shared" si="2"/>
        <v>684.3674336175809</v>
      </c>
      <c r="R133" s="33"/>
    </row>
    <row r="134" spans="1:18" x14ac:dyDescent="0.25">
      <c r="A134" s="6" t="s">
        <v>222</v>
      </c>
      <c r="B134" s="6" t="s">
        <v>223</v>
      </c>
      <c r="C134" s="6" t="s">
        <v>23</v>
      </c>
      <c r="D134" s="6" t="s">
        <v>219</v>
      </c>
      <c r="E134" s="68">
        <f>+IFERROR(VLOOKUP($B134,[1]Feuil4!$1:$1048576,10,FALSE),0)</f>
        <v>0</v>
      </c>
      <c r="F134" s="68">
        <f>+IFERROR(VLOOKUP($B134,[1]Feuil4!$1:$1048576,9,FALSE),0)</f>
        <v>0</v>
      </c>
      <c r="G134" s="68">
        <f>+IFERROR(VLOOKUP($B134,[1]Feuil4!$1:$1048576,4,FALSE),0)</f>
        <v>0</v>
      </c>
      <c r="H134" s="68">
        <f>+IFERROR(VLOOKUP($B134,[1]Feuil4!$1:$1048576,3,FALSE),0)</f>
        <v>0</v>
      </c>
      <c r="I134" s="68">
        <f>+IFERROR(VLOOKUP($B134,[1]Feuil4!$1:$1048576,2,FALSE),0)</f>
        <v>0</v>
      </c>
      <c r="J134" s="68">
        <f>+IFERROR(VLOOKUP($B134,[1]Feuil4!$1:$1048576,7,FALSE),0)</f>
        <v>0</v>
      </c>
      <c r="K134" s="68">
        <f>+IFERROR(VLOOKUP($B134,[1]Feuil4!$1:$1048576,8,FALSE),0)</f>
        <v>0</v>
      </c>
      <c r="L134" s="68">
        <f>+IFERROR(VLOOKUP($B134,[1]Feuil4!$1:$1048576,6,FALSE),0)</f>
        <v>0</v>
      </c>
      <c r="M134" s="68">
        <f>+IFERROR(VLOOKUP($B134,[1]Feuil4!$1:$1048576,5,FALSE),0)</f>
        <v>0</v>
      </c>
      <c r="N134" s="68">
        <f>+IFERROR(VLOOKUP($B134,[1]Feuil4!$1:$1048576,11,FALSE),0)</f>
        <v>0</v>
      </c>
      <c r="O134" s="68">
        <f>IFERROR(VLOOKUP(A134,'[2]TOTAL M11M12 par région'!$1:$1048576,14,FALSE),0)</f>
        <v>149187.05815785914</v>
      </c>
      <c r="P134" s="68">
        <f>IFERROR(VLOOKUP(A134,'[3]Recours excep-C2 2016'!$1:$1048576,36,FALSE),0)</f>
        <v>17809.558675998131</v>
      </c>
      <c r="Q134" s="70">
        <f t="shared" si="2"/>
        <v>166996.61683385726</v>
      </c>
    </row>
    <row r="135" spans="1:18" x14ac:dyDescent="0.25">
      <c r="A135" s="25" t="s">
        <v>821</v>
      </c>
      <c r="B135" s="6" t="s">
        <v>830</v>
      </c>
      <c r="C135" s="6" t="s">
        <v>78</v>
      </c>
      <c r="D135" s="6" t="s">
        <v>219</v>
      </c>
      <c r="E135" s="68">
        <f>+IFERROR(VLOOKUP($B135,[1]Feuil4!$1:$1048576,10,FALSE),0)</f>
        <v>0</v>
      </c>
      <c r="F135" s="68">
        <f>+IFERROR(VLOOKUP($B135,[1]Feuil4!$1:$1048576,9,FALSE),0)</f>
        <v>0</v>
      </c>
      <c r="G135" s="68">
        <f>+IFERROR(VLOOKUP($B135,[1]Feuil4!$1:$1048576,4,FALSE),0)</f>
        <v>0</v>
      </c>
      <c r="H135" s="68">
        <f>+IFERROR(VLOOKUP($B135,[1]Feuil4!$1:$1048576,3,FALSE),0)</f>
        <v>0</v>
      </c>
      <c r="I135" s="68">
        <f>+IFERROR(VLOOKUP($B135,[1]Feuil4!$1:$1048576,2,FALSE),0)</f>
        <v>0</v>
      </c>
      <c r="J135" s="68">
        <f>+IFERROR(VLOOKUP($B135,[1]Feuil4!$1:$1048576,7,FALSE),0)</f>
        <v>0</v>
      </c>
      <c r="K135" s="68">
        <f>+IFERROR(VLOOKUP($B135,[1]Feuil4!$1:$1048576,8,FALSE),0)</f>
        <v>0</v>
      </c>
      <c r="L135" s="68">
        <f>+IFERROR(VLOOKUP($B135,[1]Feuil4!$1:$1048576,6,FALSE),0)</f>
        <v>0</v>
      </c>
      <c r="M135" s="68">
        <f>+IFERROR(VLOOKUP($B135,[1]Feuil4!$1:$1048576,5,FALSE),0)</f>
        <v>0</v>
      </c>
      <c r="N135" s="68">
        <f>+IFERROR(VLOOKUP($B135,[1]Feuil4!$1:$1048576,11,FALSE),0)</f>
        <v>0</v>
      </c>
      <c r="O135" s="68">
        <f>IFERROR(VLOOKUP(A135,'[2]TOTAL M11M12 par région'!$1:$1048576,14,FALSE),0)</f>
        <v>15742.171279034155</v>
      </c>
      <c r="P135" s="68">
        <f>IFERROR(VLOOKUP(A135,'[3]Recours excep-C2 2016'!$1:$1048576,36,FALSE),0)</f>
        <v>2970.0993889826191</v>
      </c>
      <c r="Q135" s="70">
        <f t="shared" si="2"/>
        <v>18712.270668016776</v>
      </c>
    </row>
    <row r="136" spans="1:18" hidden="1" x14ac:dyDescent="0.25">
      <c r="A136" s="6" t="s">
        <v>224</v>
      </c>
      <c r="B136" s="6" t="s">
        <v>225</v>
      </c>
      <c r="C136" s="6" t="s">
        <v>23</v>
      </c>
      <c r="D136" s="6" t="s">
        <v>219</v>
      </c>
      <c r="E136" s="68">
        <f>+IFERROR(VLOOKUP($B136,[1]Feuil4!$1:$1048576,10,FALSE),0)</f>
        <v>0</v>
      </c>
      <c r="F136" s="68">
        <f>+IFERROR(VLOOKUP($B136,[1]Feuil4!$1:$1048576,9,FALSE),0)</f>
        <v>0</v>
      </c>
      <c r="G136" s="68">
        <f>+IFERROR(VLOOKUP($B136,[1]Feuil4!$1:$1048576,4,FALSE),0)</f>
        <v>0</v>
      </c>
      <c r="H136" s="68">
        <f>+IFERROR(VLOOKUP($B136,[1]Feuil4!$1:$1048576,3,FALSE),0)</f>
        <v>0</v>
      </c>
      <c r="I136" s="68">
        <f>+IFERROR(VLOOKUP($B136,[1]Feuil4!$1:$1048576,2,FALSE),0)</f>
        <v>0</v>
      </c>
      <c r="J136" s="68">
        <f>+IFERROR(VLOOKUP($B136,[1]Feuil4!$1:$1048576,7,FALSE),0)</f>
        <v>0</v>
      </c>
      <c r="K136" s="68">
        <f>+IFERROR(VLOOKUP($B136,[1]Feuil4!$1:$1048576,8,FALSE),0)</f>
        <v>0</v>
      </c>
      <c r="L136" s="68">
        <f>+IFERROR(VLOOKUP($B136,[1]Feuil4!$1:$1048576,6,FALSE),0)</f>
        <v>0</v>
      </c>
      <c r="M136" s="68">
        <f>+IFERROR(VLOOKUP($B136,[1]Feuil4!$1:$1048576,5,FALSE),0)</f>
        <v>0</v>
      </c>
      <c r="N136" s="68">
        <f>+IFERROR(VLOOKUP($B136,[1]Feuil4!$1:$1048576,11,FALSE),0)</f>
        <v>0</v>
      </c>
      <c r="O136" s="68">
        <f>IFERROR(VLOOKUP(A136,'[2]TOTAL M11M12 par région'!$1:$1048576,14,FALSE),0)</f>
        <v>0</v>
      </c>
      <c r="P136" s="68">
        <f>IFERROR(VLOOKUP(A136,'[3]Recours excep-C2 2016'!$1:$1048576,36,FALSE),0)</f>
        <v>0</v>
      </c>
      <c r="Q136" s="70">
        <f t="shared" si="2"/>
        <v>0</v>
      </c>
    </row>
    <row r="137" spans="1:18" x14ac:dyDescent="0.25">
      <c r="A137" s="6" t="s">
        <v>220</v>
      </c>
      <c r="B137" s="6" t="s">
        <v>221</v>
      </c>
      <c r="C137" s="6" t="s">
        <v>23</v>
      </c>
      <c r="D137" s="6" t="s">
        <v>219</v>
      </c>
      <c r="E137" s="68">
        <f>+IFERROR(VLOOKUP($B137,[1]Feuil4!$1:$1048576,10,FALSE),0)</f>
        <v>0</v>
      </c>
      <c r="F137" s="68">
        <f>+IFERROR(VLOOKUP($B137,[1]Feuil4!$1:$1048576,9,FALSE),0)</f>
        <v>0</v>
      </c>
      <c r="G137" s="68">
        <f>+IFERROR(VLOOKUP($B137,[1]Feuil4!$1:$1048576,4,FALSE),0)</f>
        <v>0</v>
      </c>
      <c r="H137" s="68">
        <f>+IFERROR(VLOOKUP($B137,[1]Feuil4!$1:$1048576,3,FALSE),0)</f>
        <v>0</v>
      </c>
      <c r="I137" s="68">
        <f>+IFERROR(VLOOKUP($B137,[1]Feuil4!$1:$1048576,2,FALSE),0)</f>
        <v>0</v>
      </c>
      <c r="J137" s="68">
        <f>+IFERROR(VLOOKUP($B137,[1]Feuil4!$1:$1048576,7,FALSE),0)</f>
        <v>0</v>
      </c>
      <c r="K137" s="68">
        <f>+IFERROR(VLOOKUP($B137,[1]Feuil4!$1:$1048576,8,FALSE),0)</f>
        <v>0</v>
      </c>
      <c r="L137" s="68">
        <f>+IFERROR(VLOOKUP($B137,[1]Feuil4!$1:$1048576,6,FALSE),0)</f>
        <v>0</v>
      </c>
      <c r="M137" s="68">
        <f>+IFERROR(VLOOKUP($B137,[1]Feuil4!$1:$1048576,5,FALSE),0)</f>
        <v>0</v>
      </c>
      <c r="N137" s="68">
        <f>+IFERROR(VLOOKUP($B137,[1]Feuil4!$1:$1048576,11,FALSE),0)</f>
        <v>0</v>
      </c>
      <c r="O137" s="68">
        <f>IFERROR(VLOOKUP(A137,'[2]TOTAL M11M12 par région'!$1:$1048576,14,FALSE),0)</f>
        <v>33162.093632848235</v>
      </c>
      <c r="P137" s="68">
        <f>IFERROR(VLOOKUP(A137,'[3]Recours excep-C2 2016'!$1:$1048576,36,FALSE),0)</f>
        <v>33937.285631189123</v>
      </c>
      <c r="Q137" s="70">
        <f t="shared" si="2"/>
        <v>67099.379264037358</v>
      </c>
    </row>
    <row r="138" spans="1:18" x14ac:dyDescent="0.25">
      <c r="A138" s="6" t="s">
        <v>279</v>
      </c>
      <c r="B138" s="6" t="s">
        <v>280</v>
      </c>
      <c r="C138" s="6" t="s">
        <v>23</v>
      </c>
      <c r="D138" s="6" t="s">
        <v>1030</v>
      </c>
      <c r="E138" s="68">
        <f>+IFERROR(VLOOKUP($B138,[1]Feuil4!$1:$1048576,10,FALSE),0)</f>
        <v>0</v>
      </c>
      <c r="F138" s="68">
        <f>+IFERROR(VLOOKUP($B138,[1]Feuil4!$1:$1048576,9,FALSE),0)</f>
        <v>0</v>
      </c>
      <c r="G138" s="68">
        <f>+IFERROR(VLOOKUP($B138,[1]Feuil4!$1:$1048576,4,FALSE),0)</f>
        <v>0</v>
      </c>
      <c r="H138" s="68">
        <f>+IFERROR(VLOOKUP($B138,[1]Feuil4!$1:$1048576,3,FALSE),0)</f>
        <v>0</v>
      </c>
      <c r="I138" s="68">
        <f>+IFERROR(VLOOKUP($B138,[1]Feuil4!$1:$1048576,2,FALSE),0)</f>
        <v>0</v>
      </c>
      <c r="J138" s="68">
        <f>+IFERROR(VLOOKUP($B138,[1]Feuil4!$1:$1048576,7,FALSE),0)</f>
        <v>0</v>
      </c>
      <c r="K138" s="68">
        <f>+IFERROR(VLOOKUP($B138,[1]Feuil4!$1:$1048576,8,FALSE),0)</f>
        <v>0</v>
      </c>
      <c r="L138" s="68">
        <f>+IFERROR(VLOOKUP($B138,[1]Feuil4!$1:$1048576,6,FALSE),0)</f>
        <v>0</v>
      </c>
      <c r="M138" s="68">
        <f>+IFERROR(VLOOKUP($B138,[1]Feuil4!$1:$1048576,5,FALSE),0)</f>
        <v>0</v>
      </c>
      <c r="N138" s="68">
        <f>+IFERROR(VLOOKUP($B138,[1]Feuil4!$1:$1048576,11,FALSE),0)</f>
        <v>0</v>
      </c>
      <c r="O138" s="68">
        <f>IFERROR(VLOOKUP(A138,'[2]TOTAL M11M12 par région'!$1:$1048576,14,FALSE),0)</f>
        <v>19990.824922767948</v>
      </c>
      <c r="P138" s="68">
        <f>IFERROR(VLOOKUP(A138,'[3]Recours excep-C2 2016'!$1:$1048576,36,FALSE),0)</f>
        <v>7153.7989390525963</v>
      </c>
      <c r="Q138" s="70">
        <f t="shared" si="2"/>
        <v>27144.623861820546</v>
      </c>
    </row>
    <row r="139" spans="1:18" x14ac:dyDescent="0.25">
      <c r="A139" s="6" t="s">
        <v>275</v>
      </c>
      <c r="B139" s="6" t="s">
        <v>276</v>
      </c>
      <c r="C139" s="6" t="s">
        <v>23</v>
      </c>
      <c r="D139" s="6" t="s">
        <v>1030</v>
      </c>
      <c r="E139" s="68">
        <f>+IFERROR(VLOOKUP($B139,[1]Feuil4!$1:$1048576,10,FALSE),0)</f>
        <v>0</v>
      </c>
      <c r="F139" s="68">
        <f>+IFERROR(VLOOKUP($B139,[1]Feuil4!$1:$1048576,9,FALSE),0)</f>
        <v>0</v>
      </c>
      <c r="G139" s="68">
        <f>+IFERROR(VLOOKUP($B139,[1]Feuil4!$1:$1048576,4,FALSE),0)</f>
        <v>0</v>
      </c>
      <c r="H139" s="68">
        <f>+IFERROR(VLOOKUP($B139,[1]Feuil4!$1:$1048576,3,FALSE),0)</f>
        <v>0</v>
      </c>
      <c r="I139" s="68">
        <f>+IFERROR(VLOOKUP($B139,[1]Feuil4!$1:$1048576,2,FALSE),0)</f>
        <v>0</v>
      </c>
      <c r="J139" s="68">
        <f>+IFERROR(VLOOKUP($B139,[1]Feuil4!$1:$1048576,7,FALSE),0)</f>
        <v>0</v>
      </c>
      <c r="K139" s="68">
        <f>+IFERROR(VLOOKUP($B139,[1]Feuil4!$1:$1048576,8,FALSE),0)</f>
        <v>0</v>
      </c>
      <c r="L139" s="68">
        <f>+IFERROR(VLOOKUP($B139,[1]Feuil4!$1:$1048576,6,FALSE),0)</f>
        <v>0</v>
      </c>
      <c r="M139" s="68">
        <f>+IFERROR(VLOOKUP($B139,[1]Feuil4!$1:$1048576,5,FALSE),0)</f>
        <v>0</v>
      </c>
      <c r="N139" s="68">
        <f>+IFERROR(VLOOKUP($B139,[1]Feuil4!$1:$1048576,11,FALSE),0)</f>
        <v>0</v>
      </c>
      <c r="O139" s="68">
        <f>IFERROR(VLOOKUP(A139,'[2]TOTAL M11M12 par région'!$1:$1048576,14,FALSE),0)</f>
        <v>1818.3614241628002</v>
      </c>
      <c r="P139" s="68">
        <f>IFERROR(VLOOKUP(A139,'[3]Recours excep-C2 2016'!$1:$1048576,36,FALSE),0)</f>
        <v>0</v>
      </c>
      <c r="Q139" s="70">
        <f t="shared" si="2"/>
        <v>1818.3614241628002</v>
      </c>
    </row>
    <row r="140" spans="1:18" x14ac:dyDescent="0.25">
      <c r="A140" s="25" t="s">
        <v>822</v>
      </c>
      <c r="B140" s="6" t="s">
        <v>1031</v>
      </c>
      <c r="C140" s="6" t="s">
        <v>78</v>
      </c>
      <c r="D140" s="6" t="s">
        <v>1030</v>
      </c>
      <c r="E140" s="68">
        <f>+IFERROR(VLOOKUP($B140,[1]Feuil4!$1:$1048576,10,FALSE),0)</f>
        <v>0</v>
      </c>
      <c r="F140" s="68">
        <f>+IFERROR(VLOOKUP($B140,[1]Feuil4!$1:$1048576,9,FALSE),0)</f>
        <v>0</v>
      </c>
      <c r="G140" s="68">
        <f>+IFERROR(VLOOKUP($B140,[1]Feuil4!$1:$1048576,4,FALSE),0)</f>
        <v>0</v>
      </c>
      <c r="H140" s="68">
        <f>+IFERROR(VLOOKUP($B140,[1]Feuil4!$1:$1048576,3,FALSE),0)</f>
        <v>0</v>
      </c>
      <c r="I140" s="68">
        <f>+IFERROR(VLOOKUP($B140,[1]Feuil4!$1:$1048576,2,FALSE),0)</f>
        <v>0</v>
      </c>
      <c r="J140" s="68">
        <f>+IFERROR(VLOOKUP($B140,[1]Feuil4!$1:$1048576,7,FALSE),0)</f>
        <v>0</v>
      </c>
      <c r="K140" s="68">
        <f>+IFERROR(VLOOKUP($B140,[1]Feuil4!$1:$1048576,8,FALSE),0)</f>
        <v>0</v>
      </c>
      <c r="L140" s="68">
        <f>+IFERROR(VLOOKUP($B140,[1]Feuil4!$1:$1048576,6,FALSE),0)</f>
        <v>0</v>
      </c>
      <c r="M140" s="68">
        <f>+IFERROR(VLOOKUP($B140,[1]Feuil4!$1:$1048576,5,FALSE),0)</f>
        <v>0</v>
      </c>
      <c r="N140" s="68">
        <f>+IFERROR(VLOOKUP($B140,[1]Feuil4!$1:$1048576,11,FALSE),0)</f>
        <v>0</v>
      </c>
      <c r="O140" s="68">
        <f>IFERROR(VLOOKUP(A140,'[2]TOTAL M11M12 par région'!$1:$1048576,14,FALSE),0)</f>
        <v>-74671.760388255469</v>
      </c>
      <c r="P140" s="68">
        <f>IFERROR(VLOOKUP(A140,'[3]Recours excep-C2 2016'!$1:$1048576,36,FALSE),0)</f>
        <v>0</v>
      </c>
      <c r="Q140" s="70">
        <f t="shared" si="2"/>
        <v>-74671.760388255469</v>
      </c>
    </row>
    <row r="141" spans="1:18" x14ac:dyDescent="0.25">
      <c r="A141" s="6" t="s">
        <v>267</v>
      </c>
      <c r="B141" s="6" t="s">
        <v>268</v>
      </c>
      <c r="C141" s="6" t="s">
        <v>23</v>
      </c>
      <c r="D141" s="6" t="s">
        <v>1030</v>
      </c>
      <c r="E141" s="68">
        <f>+IFERROR(VLOOKUP($B141,[1]Feuil4!$1:$1048576,10,FALSE),0)</f>
        <v>0</v>
      </c>
      <c r="F141" s="68">
        <f>+IFERROR(VLOOKUP($B141,[1]Feuil4!$1:$1048576,9,FALSE),0)</f>
        <v>0</v>
      </c>
      <c r="G141" s="68">
        <f>+IFERROR(VLOOKUP($B141,[1]Feuil4!$1:$1048576,4,FALSE),0)</f>
        <v>0</v>
      </c>
      <c r="H141" s="68">
        <f>+IFERROR(VLOOKUP($B141,[1]Feuil4!$1:$1048576,3,FALSE),0)</f>
        <v>0</v>
      </c>
      <c r="I141" s="68">
        <f>+IFERROR(VLOOKUP($B141,[1]Feuil4!$1:$1048576,2,FALSE),0)</f>
        <v>0</v>
      </c>
      <c r="J141" s="68">
        <f>+IFERROR(VLOOKUP($B141,[1]Feuil4!$1:$1048576,7,FALSE),0)</f>
        <v>0</v>
      </c>
      <c r="K141" s="68">
        <f>+IFERROR(VLOOKUP($B141,[1]Feuil4!$1:$1048576,8,FALSE),0)</f>
        <v>0</v>
      </c>
      <c r="L141" s="68">
        <f>+IFERROR(VLOOKUP($B141,[1]Feuil4!$1:$1048576,6,FALSE),0)</f>
        <v>0</v>
      </c>
      <c r="M141" s="68">
        <f>+IFERROR(VLOOKUP($B141,[1]Feuil4!$1:$1048576,5,FALSE),0)</f>
        <v>0</v>
      </c>
      <c r="N141" s="68">
        <f>+IFERROR(VLOOKUP($B141,[1]Feuil4!$1:$1048576,11,FALSE),0)</f>
        <v>0</v>
      </c>
      <c r="O141" s="68">
        <f>IFERROR(VLOOKUP(A141,'[2]TOTAL M11M12 par région'!$1:$1048576,14,FALSE),0)</f>
        <v>35611.709127000649</v>
      </c>
      <c r="P141" s="68">
        <f>IFERROR(VLOOKUP(A141,'[3]Recours excep-C2 2016'!$1:$1048576,36,FALSE),0)</f>
        <v>0</v>
      </c>
      <c r="Q141" s="70">
        <f t="shared" si="2"/>
        <v>35611.709127000649</v>
      </c>
    </row>
    <row r="142" spans="1:18" x14ac:dyDescent="0.25">
      <c r="A142" s="25" t="s">
        <v>1077</v>
      </c>
      <c r="B142" s="6" t="s">
        <v>1113</v>
      </c>
      <c r="C142" s="6" t="s">
        <v>78</v>
      </c>
      <c r="D142" s="6" t="s">
        <v>1030</v>
      </c>
      <c r="E142" s="68">
        <f>+IFERROR(VLOOKUP($B142,[1]Feuil4!$1:$1048576,10,FALSE),0)</f>
        <v>0</v>
      </c>
      <c r="F142" s="68">
        <f>+IFERROR(VLOOKUP($B142,[1]Feuil4!$1:$1048576,9,FALSE),0)</f>
        <v>0</v>
      </c>
      <c r="G142" s="68">
        <f>+IFERROR(VLOOKUP($B142,[1]Feuil4!$1:$1048576,4,FALSE),0)</f>
        <v>0</v>
      </c>
      <c r="H142" s="68">
        <f>+IFERROR(VLOOKUP($B142,[1]Feuil4!$1:$1048576,3,FALSE),0)</f>
        <v>0</v>
      </c>
      <c r="I142" s="68">
        <f>+IFERROR(VLOOKUP($B142,[1]Feuil4!$1:$1048576,2,FALSE),0)</f>
        <v>0</v>
      </c>
      <c r="J142" s="68">
        <f>+IFERROR(VLOOKUP($B142,[1]Feuil4!$1:$1048576,7,FALSE),0)</f>
        <v>0</v>
      </c>
      <c r="K142" s="68">
        <f>+IFERROR(VLOOKUP($B142,[1]Feuil4!$1:$1048576,8,FALSE),0)</f>
        <v>0</v>
      </c>
      <c r="L142" s="68">
        <f>+IFERROR(VLOOKUP($B142,[1]Feuil4!$1:$1048576,6,FALSE),0)</f>
        <v>0</v>
      </c>
      <c r="M142" s="68">
        <f>+IFERROR(VLOOKUP($B142,[1]Feuil4!$1:$1048576,5,FALSE),0)</f>
        <v>0</v>
      </c>
      <c r="N142" s="68">
        <f>+IFERROR(VLOOKUP($B142,[1]Feuil4!$1:$1048576,11,FALSE),0)</f>
        <v>0</v>
      </c>
      <c r="O142" s="68">
        <f>IFERROR(VLOOKUP(A142,'[2]TOTAL M11M12 par région'!$1:$1048576,14,FALSE),0)</f>
        <v>5882.9221268388428</v>
      </c>
      <c r="P142" s="68">
        <f>IFERROR(VLOOKUP(A142,'[3]Recours excep-C2 2016'!$1:$1048576,36,FALSE),0)</f>
        <v>0</v>
      </c>
      <c r="Q142" s="70">
        <f t="shared" si="2"/>
        <v>5882.9221268388428</v>
      </c>
    </row>
    <row r="143" spans="1:18" x14ac:dyDescent="0.25">
      <c r="A143" s="25" t="s">
        <v>273</v>
      </c>
      <c r="B143" s="6" t="s">
        <v>274</v>
      </c>
      <c r="C143" s="6" t="s">
        <v>23</v>
      </c>
      <c r="D143" s="6" t="s">
        <v>1030</v>
      </c>
      <c r="E143" s="68">
        <f>+IFERROR(VLOOKUP($B143,[1]Feuil4!$1:$1048576,10,FALSE),0)</f>
        <v>0</v>
      </c>
      <c r="F143" s="68">
        <f>+IFERROR(VLOOKUP($B143,[1]Feuil4!$1:$1048576,9,FALSE),0)</f>
        <v>0</v>
      </c>
      <c r="G143" s="68">
        <f>+IFERROR(VLOOKUP($B143,[1]Feuil4!$1:$1048576,4,FALSE),0)</f>
        <v>0</v>
      </c>
      <c r="H143" s="68">
        <f>+IFERROR(VLOOKUP($B143,[1]Feuil4!$1:$1048576,3,FALSE),0)</f>
        <v>0</v>
      </c>
      <c r="I143" s="68">
        <f>+IFERROR(VLOOKUP($B143,[1]Feuil4!$1:$1048576,2,FALSE),0)</f>
        <v>0</v>
      </c>
      <c r="J143" s="68">
        <f>+IFERROR(VLOOKUP($B143,[1]Feuil4!$1:$1048576,7,FALSE),0)</f>
        <v>0</v>
      </c>
      <c r="K143" s="68">
        <f>+IFERROR(VLOOKUP($B143,[1]Feuil4!$1:$1048576,8,FALSE),0)</f>
        <v>0</v>
      </c>
      <c r="L143" s="68">
        <f>+IFERROR(VLOOKUP($B143,[1]Feuil4!$1:$1048576,6,FALSE),0)</f>
        <v>0</v>
      </c>
      <c r="M143" s="68">
        <f>+IFERROR(VLOOKUP($B143,[1]Feuil4!$1:$1048576,5,FALSE),0)</f>
        <v>0</v>
      </c>
      <c r="N143" s="68">
        <f>+IFERROR(VLOOKUP($B143,[1]Feuil4!$1:$1048576,11,FALSE),0)</f>
        <v>0</v>
      </c>
      <c r="O143" s="68">
        <f>IFERROR(VLOOKUP(A143,'[2]TOTAL M11M12 par région'!$1:$1048576,14,FALSE),0)</f>
        <v>9080.7942228095708</v>
      </c>
      <c r="P143" s="68">
        <f>IFERROR(VLOOKUP(A143,'[3]Recours excep-C2 2016'!$1:$1048576,36,FALSE),0)</f>
        <v>0</v>
      </c>
      <c r="Q143" s="70">
        <f t="shared" si="2"/>
        <v>9080.7942228095708</v>
      </c>
    </row>
    <row r="144" spans="1:18" x14ac:dyDescent="0.25">
      <c r="A144" s="6" t="s">
        <v>269</v>
      </c>
      <c r="B144" s="6" t="s">
        <v>270</v>
      </c>
      <c r="C144" s="6" t="s">
        <v>23</v>
      </c>
      <c r="D144" s="6" t="s">
        <v>1030</v>
      </c>
      <c r="E144" s="68">
        <f>+IFERROR(VLOOKUP($B144,[1]Feuil4!$1:$1048576,10,FALSE),0)</f>
        <v>0</v>
      </c>
      <c r="F144" s="68">
        <f>+IFERROR(VLOOKUP($B144,[1]Feuil4!$1:$1048576,9,FALSE),0)</f>
        <v>0</v>
      </c>
      <c r="G144" s="68">
        <f>+IFERROR(VLOOKUP($B144,[1]Feuil4!$1:$1048576,4,FALSE),0)</f>
        <v>0</v>
      </c>
      <c r="H144" s="68">
        <f>+IFERROR(VLOOKUP($B144,[1]Feuil4!$1:$1048576,3,FALSE),0)</f>
        <v>0</v>
      </c>
      <c r="I144" s="68">
        <f>+IFERROR(VLOOKUP($B144,[1]Feuil4!$1:$1048576,2,FALSE),0)</f>
        <v>0</v>
      </c>
      <c r="J144" s="68">
        <f>+IFERROR(VLOOKUP($B144,[1]Feuil4!$1:$1048576,7,FALSE),0)</f>
        <v>0</v>
      </c>
      <c r="K144" s="68">
        <f>+IFERROR(VLOOKUP($B144,[1]Feuil4!$1:$1048576,8,FALSE),0)</f>
        <v>0</v>
      </c>
      <c r="L144" s="68">
        <f>+IFERROR(VLOOKUP($B144,[1]Feuil4!$1:$1048576,6,FALSE),0)</f>
        <v>0</v>
      </c>
      <c r="M144" s="68">
        <f>+IFERROR(VLOOKUP($B144,[1]Feuil4!$1:$1048576,5,FALSE),0)</f>
        <v>0</v>
      </c>
      <c r="N144" s="68">
        <f>+IFERROR(VLOOKUP($B144,[1]Feuil4!$1:$1048576,11,FALSE),0)</f>
        <v>0</v>
      </c>
      <c r="O144" s="68">
        <f>IFERROR(VLOOKUP(A144,'[2]TOTAL M11M12 par région'!$1:$1048576,14,FALSE),0)</f>
        <v>12509.426231338453</v>
      </c>
      <c r="P144" s="68">
        <f>IFERROR(VLOOKUP(A144,'[3]Recours excep-C2 2016'!$1:$1048576,36,FALSE),0)</f>
        <v>0</v>
      </c>
      <c r="Q144" s="70">
        <f t="shared" si="2"/>
        <v>12509.426231338453</v>
      </c>
    </row>
    <row r="145" spans="1:18" s="63" customFormat="1" x14ac:dyDescent="0.25">
      <c r="A145" s="64" t="s">
        <v>1214</v>
      </c>
      <c r="B145" s="64" t="s">
        <v>1249</v>
      </c>
      <c r="C145" s="64" t="s">
        <v>78</v>
      </c>
      <c r="D145" s="64" t="s">
        <v>1030</v>
      </c>
      <c r="E145" s="68">
        <f>+IFERROR(VLOOKUP($B145,[1]Feuil4!$1:$1048576,10,FALSE),0)</f>
        <v>0</v>
      </c>
      <c r="F145" s="68">
        <f>+IFERROR(VLOOKUP($B145,[1]Feuil4!$1:$1048576,9,FALSE),0)</f>
        <v>0</v>
      </c>
      <c r="G145" s="68">
        <f>+IFERROR(VLOOKUP($B145,[1]Feuil4!$1:$1048576,4,FALSE),0)</f>
        <v>0</v>
      </c>
      <c r="H145" s="68">
        <f>+IFERROR(VLOOKUP($B145,[1]Feuil4!$1:$1048576,3,FALSE),0)</f>
        <v>0</v>
      </c>
      <c r="I145" s="68">
        <f>+IFERROR(VLOOKUP($B145,[1]Feuil4!$1:$1048576,2,FALSE),0)</f>
        <v>0</v>
      </c>
      <c r="J145" s="68">
        <f>+IFERROR(VLOOKUP($B145,[1]Feuil4!$1:$1048576,7,FALSE),0)</f>
        <v>0</v>
      </c>
      <c r="K145" s="68">
        <f>+IFERROR(VLOOKUP($B145,[1]Feuil4!$1:$1048576,8,FALSE),0)</f>
        <v>0</v>
      </c>
      <c r="L145" s="68">
        <f>+IFERROR(VLOOKUP($B145,[1]Feuil4!$1:$1048576,6,FALSE),0)</f>
        <v>0</v>
      </c>
      <c r="M145" s="68">
        <f>+IFERROR(VLOOKUP($B145,[1]Feuil4!$1:$1048576,5,FALSE),0)</f>
        <v>0</v>
      </c>
      <c r="N145" s="68">
        <f>+IFERROR(VLOOKUP($B145,[1]Feuil4!$1:$1048576,11,FALSE),0)</f>
        <v>0</v>
      </c>
      <c r="O145" s="68">
        <f>IFERROR(VLOOKUP(A145,'[2]TOTAL M11M12 par région'!$1:$1048576,14,FALSE),0)</f>
        <v>32088.629387722089</v>
      </c>
      <c r="P145" s="68">
        <f>IFERROR(VLOOKUP(A145,'[3]Recours excep-C2 2016'!$1:$1048576,36,FALSE),0)</f>
        <v>0</v>
      </c>
      <c r="Q145" s="70">
        <f t="shared" si="2"/>
        <v>32088.629387722089</v>
      </c>
      <c r="R145" s="33"/>
    </row>
    <row r="146" spans="1:18" x14ac:dyDescent="0.25">
      <c r="A146" s="25" t="s">
        <v>271</v>
      </c>
      <c r="B146" s="6" t="s">
        <v>272</v>
      </c>
      <c r="C146" s="6" t="s">
        <v>23</v>
      </c>
      <c r="D146" s="6" t="s">
        <v>1030</v>
      </c>
      <c r="E146" s="68">
        <f>+IFERROR(VLOOKUP($B146,[1]Feuil4!$1:$1048576,10,FALSE),0)</f>
        <v>0</v>
      </c>
      <c r="F146" s="68">
        <f>+IFERROR(VLOOKUP($B146,[1]Feuil4!$1:$1048576,9,FALSE),0)</f>
        <v>0</v>
      </c>
      <c r="G146" s="68">
        <f>+IFERROR(VLOOKUP($B146,[1]Feuil4!$1:$1048576,4,FALSE),0)</f>
        <v>0</v>
      </c>
      <c r="H146" s="68">
        <f>+IFERROR(VLOOKUP($B146,[1]Feuil4!$1:$1048576,3,FALSE),0)</f>
        <v>0</v>
      </c>
      <c r="I146" s="68">
        <f>+IFERROR(VLOOKUP($B146,[1]Feuil4!$1:$1048576,2,FALSE),0)</f>
        <v>0</v>
      </c>
      <c r="J146" s="68">
        <f>+IFERROR(VLOOKUP($B146,[1]Feuil4!$1:$1048576,7,FALSE),0)</f>
        <v>0</v>
      </c>
      <c r="K146" s="68">
        <f>+IFERROR(VLOOKUP($B146,[1]Feuil4!$1:$1048576,8,FALSE),0)</f>
        <v>0</v>
      </c>
      <c r="L146" s="68">
        <f>+IFERROR(VLOOKUP($B146,[1]Feuil4!$1:$1048576,6,FALSE),0)</f>
        <v>0</v>
      </c>
      <c r="M146" s="68">
        <f>+IFERROR(VLOOKUP($B146,[1]Feuil4!$1:$1048576,5,FALSE),0)</f>
        <v>0</v>
      </c>
      <c r="N146" s="68">
        <f>+IFERROR(VLOOKUP($B146,[1]Feuil4!$1:$1048576,11,FALSE),0)</f>
        <v>0</v>
      </c>
      <c r="O146" s="68">
        <f>IFERROR(VLOOKUP(A146,'[2]TOTAL M11M12 par région'!$1:$1048576,14,FALSE),0)</f>
        <v>10150.96964569659</v>
      </c>
      <c r="P146" s="68">
        <f>IFERROR(VLOOKUP(A146,'[3]Recours excep-C2 2016'!$1:$1048576,36,FALSE),0)</f>
        <v>0</v>
      </c>
      <c r="Q146" s="70">
        <f t="shared" si="2"/>
        <v>10150.96964569659</v>
      </c>
      <c r="R146"/>
    </row>
    <row r="147" spans="1:18" x14ac:dyDescent="0.25">
      <c r="A147" s="6" t="s">
        <v>288</v>
      </c>
      <c r="B147" s="6" t="s">
        <v>289</v>
      </c>
      <c r="C147" s="6" t="s">
        <v>78</v>
      </c>
      <c r="D147" s="6" t="s">
        <v>1030</v>
      </c>
      <c r="E147" s="68">
        <f>+IFERROR(VLOOKUP($B147,[1]Feuil4!$1:$1048576,10,FALSE),0)</f>
        <v>0</v>
      </c>
      <c r="F147" s="68">
        <f>+IFERROR(VLOOKUP($B147,[1]Feuil4!$1:$1048576,9,FALSE),0)</f>
        <v>0</v>
      </c>
      <c r="G147" s="68">
        <f>+IFERROR(VLOOKUP($B147,[1]Feuil4!$1:$1048576,4,FALSE),0)</f>
        <v>0</v>
      </c>
      <c r="H147" s="68">
        <f>+IFERROR(VLOOKUP($B147,[1]Feuil4!$1:$1048576,3,FALSE),0)</f>
        <v>0</v>
      </c>
      <c r="I147" s="68">
        <f>+IFERROR(VLOOKUP($B147,[1]Feuil4!$1:$1048576,2,FALSE),0)</f>
        <v>0</v>
      </c>
      <c r="J147" s="68">
        <f>+IFERROR(VLOOKUP($B147,[1]Feuil4!$1:$1048576,7,FALSE),0)</f>
        <v>0</v>
      </c>
      <c r="K147" s="68">
        <f>+IFERROR(VLOOKUP($B147,[1]Feuil4!$1:$1048576,8,FALSE),0)</f>
        <v>0</v>
      </c>
      <c r="L147" s="68">
        <f>+IFERROR(VLOOKUP($B147,[1]Feuil4!$1:$1048576,6,FALSE),0)</f>
        <v>0</v>
      </c>
      <c r="M147" s="68">
        <f>+IFERROR(VLOOKUP($B147,[1]Feuil4!$1:$1048576,5,FALSE),0)</f>
        <v>0</v>
      </c>
      <c r="N147" s="68">
        <f>+IFERROR(VLOOKUP($B147,[1]Feuil4!$1:$1048576,11,FALSE),0)</f>
        <v>0</v>
      </c>
      <c r="O147" s="68">
        <f>IFERROR(VLOOKUP(A147,'[2]TOTAL M11M12 par région'!$1:$1048576,14,FALSE),0)</f>
        <v>0</v>
      </c>
      <c r="P147" s="68">
        <f>IFERROR(VLOOKUP(A147,'[3]Recours excep-C2 2016'!$1:$1048576,36,FALSE),0)</f>
        <v>89671.914388541292</v>
      </c>
      <c r="Q147" s="70">
        <f t="shared" si="2"/>
        <v>89671.914388541292</v>
      </c>
      <c r="R147"/>
    </row>
    <row r="148" spans="1:18" x14ac:dyDescent="0.25">
      <c r="A148" s="38" t="s">
        <v>1160</v>
      </c>
      <c r="B148" s="6" t="s">
        <v>1115</v>
      </c>
      <c r="C148" s="6" t="s">
        <v>78</v>
      </c>
      <c r="D148" s="6" t="s">
        <v>1030</v>
      </c>
      <c r="E148" s="68">
        <f>+IFERROR(VLOOKUP($B148,[1]Feuil4!$1:$1048576,10,FALSE),0)</f>
        <v>0</v>
      </c>
      <c r="F148" s="68">
        <f>+IFERROR(VLOOKUP($B148,[1]Feuil4!$1:$1048576,9,FALSE),0)</f>
        <v>0</v>
      </c>
      <c r="G148" s="68">
        <f>+IFERROR(VLOOKUP($B148,[1]Feuil4!$1:$1048576,4,FALSE),0)</f>
        <v>0</v>
      </c>
      <c r="H148" s="68">
        <f>+IFERROR(VLOOKUP($B148,[1]Feuil4!$1:$1048576,3,FALSE),0)</f>
        <v>0</v>
      </c>
      <c r="I148" s="68">
        <f>+IFERROR(VLOOKUP($B148,[1]Feuil4!$1:$1048576,2,FALSE),0)</f>
        <v>0</v>
      </c>
      <c r="J148" s="68">
        <f>+IFERROR(VLOOKUP($B148,[1]Feuil4!$1:$1048576,7,FALSE),0)</f>
        <v>0</v>
      </c>
      <c r="K148" s="68">
        <f>+IFERROR(VLOOKUP($B148,[1]Feuil4!$1:$1048576,8,FALSE),0)</f>
        <v>0</v>
      </c>
      <c r="L148" s="68">
        <f>+IFERROR(VLOOKUP($B148,[1]Feuil4!$1:$1048576,6,FALSE),0)</f>
        <v>0</v>
      </c>
      <c r="M148" s="68">
        <f>+IFERROR(VLOOKUP($B148,[1]Feuil4!$1:$1048576,5,FALSE),0)</f>
        <v>0</v>
      </c>
      <c r="N148" s="68">
        <f>+IFERROR(VLOOKUP($B148,[1]Feuil4!$1:$1048576,11,FALSE),0)</f>
        <v>0</v>
      </c>
      <c r="O148" s="68">
        <f>IFERROR(VLOOKUP(A148,'[2]TOTAL M11M12 par région'!$1:$1048576,14,FALSE),0)</f>
        <v>2674.0579015131261</v>
      </c>
      <c r="P148" s="68">
        <f>IFERROR(VLOOKUP(A148,'[3]Recours excep-C2 2016'!$1:$1048576,36,FALSE),0)</f>
        <v>0</v>
      </c>
      <c r="Q148" s="70">
        <f t="shared" si="2"/>
        <v>2674.0579015131261</v>
      </c>
      <c r="R148"/>
    </row>
    <row r="149" spans="1:18" x14ac:dyDescent="0.25">
      <c r="A149" s="6" t="s">
        <v>285</v>
      </c>
      <c r="B149" s="6" t="s">
        <v>1260</v>
      </c>
      <c r="C149" s="6" t="s">
        <v>17</v>
      </c>
      <c r="D149" s="6" t="s">
        <v>1030</v>
      </c>
      <c r="E149" s="68">
        <f>+IFERROR(VLOOKUP($B149,[1]Feuil4!$1:$1048576,10,FALSE),0)</f>
        <v>0</v>
      </c>
      <c r="F149" s="68">
        <f>+IFERROR(VLOOKUP($B149,[1]Feuil4!$1:$1048576,9,FALSE),0)</f>
        <v>0</v>
      </c>
      <c r="G149" s="68">
        <f>+IFERROR(VLOOKUP($B149,[1]Feuil4!$1:$1048576,4,FALSE),0)</f>
        <v>345637</v>
      </c>
      <c r="H149" s="68">
        <f>+IFERROR(VLOOKUP($B149,[1]Feuil4!$1:$1048576,3,FALSE),0)</f>
        <v>0</v>
      </c>
      <c r="I149" s="68">
        <f>+IFERROR(VLOOKUP($B149,[1]Feuil4!$1:$1048576,2,FALSE),0)</f>
        <v>79297</v>
      </c>
      <c r="J149" s="68">
        <f>+IFERROR(VLOOKUP($B149,[1]Feuil4!$1:$1048576,7,FALSE),0)</f>
        <v>0</v>
      </c>
      <c r="K149" s="68">
        <f>+IFERROR(VLOOKUP($B149,[1]Feuil4!$1:$1048576,8,FALSE),0)</f>
        <v>0</v>
      </c>
      <c r="L149" s="68">
        <f>+IFERROR(VLOOKUP($B149,[1]Feuil4!$1:$1048576,6,FALSE),0)</f>
        <v>0</v>
      </c>
      <c r="M149" s="68">
        <f>+IFERROR(VLOOKUP($B149,[1]Feuil4!$1:$1048576,5,FALSE),0)</f>
        <v>0</v>
      </c>
      <c r="N149" s="68">
        <f>+IFERROR(VLOOKUP($B149,[1]Feuil4!$1:$1048576,11,FALSE),0)</f>
        <v>0</v>
      </c>
      <c r="O149" s="68">
        <f>IFERROR(VLOOKUP(A149,'[2]TOTAL M11M12 par région'!$1:$1048576,14,FALSE),0)</f>
        <v>186615.52511197492</v>
      </c>
      <c r="P149" s="68">
        <f>IFERROR(VLOOKUP(A149,'[3]Recours excep-C2 2016'!$1:$1048576,36,FALSE),0)</f>
        <v>702058.62815224798</v>
      </c>
      <c r="Q149" s="70">
        <f t="shared" si="2"/>
        <v>1313608.1532642229</v>
      </c>
      <c r="R149"/>
    </row>
    <row r="150" spans="1:18" hidden="1" x14ac:dyDescent="0.25">
      <c r="A150" s="6" t="s">
        <v>277</v>
      </c>
      <c r="B150" s="6" t="s">
        <v>278</v>
      </c>
      <c r="C150" s="6" t="s">
        <v>23</v>
      </c>
      <c r="D150" s="6" t="s">
        <v>1030</v>
      </c>
      <c r="E150" s="68">
        <f>+IFERROR(VLOOKUP($B150,[1]Feuil4!$1:$1048576,10,FALSE),0)</f>
        <v>0</v>
      </c>
      <c r="F150" s="68">
        <f>+IFERROR(VLOOKUP($B150,[1]Feuil4!$1:$1048576,9,FALSE),0)</f>
        <v>0</v>
      </c>
      <c r="G150" s="68">
        <f>+IFERROR(VLOOKUP($B150,[1]Feuil4!$1:$1048576,4,FALSE),0)</f>
        <v>0</v>
      </c>
      <c r="H150" s="68">
        <f>+IFERROR(VLOOKUP($B150,[1]Feuil4!$1:$1048576,3,FALSE),0)</f>
        <v>0</v>
      </c>
      <c r="I150" s="68">
        <f>+IFERROR(VLOOKUP($B150,[1]Feuil4!$1:$1048576,2,FALSE),0)</f>
        <v>0</v>
      </c>
      <c r="J150" s="68">
        <f>+IFERROR(VLOOKUP($B150,[1]Feuil4!$1:$1048576,7,FALSE),0)</f>
        <v>0</v>
      </c>
      <c r="K150" s="68">
        <f>+IFERROR(VLOOKUP($B150,[1]Feuil4!$1:$1048576,8,FALSE),0)</f>
        <v>0</v>
      </c>
      <c r="L150" s="68">
        <f>+IFERROR(VLOOKUP($B150,[1]Feuil4!$1:$1048576,6,FALSE),0)</f>
        <v>0</v>
      </c>
      <c r="M150" s="68">
        <f>+IFERROR(VLOOKUP($B150,[1]Feuil4!$1:$1048576,5,FALSE),0)</f>
        <v>0</v>
      </c>
      <c r="N150" s="68">
        <f>+IFERROR(VLOOKUP($B150,[1]Feuil4!$1:$1048576,11,FALSE),0)</f>
        <v>0</v>
      </c>
      <c r="O150" s="68">
        <f>IFERROR(VLOOKUP(A150,'[2]TOTAL M11M12 par région'!$1:$1048576,14,FALSE),0)</f>
        <v>0</v>
      </c>
      <c r="P150" s="68">
        <f>IFERROR(VLOOKUP(A150,'[3]Recours excep-C2 2016'!$1:$1048576,36,FALSE),0)</f>
        <v>0</v>
      </c>
      <c r="Q150" s="70">
        <f t="shared" si="2"/>
        <v>0</v>
      </c>
      <c r="R150"/>
    </row>
    <row r="151" spans="1:18" x14ac:dyDescent="0.25">
      <c r="A151" s="6" t="s">
        <v>290</v>
      </c>
      <c r="B151" s="6" t="s">
        <v>291</v>
      </c>
      <c r="C151" s="6" t="s">
        <v>78</v>
      </c>
      <c r="D151" s="6" t="s">
        <v>1030</v>
      </c>
      <c r="E151" s="68">
        <f>+IFERROR(VLOOKUP($B151,[1]Feuil4!$1:$1048576,10,FALSE),0)</f>
        <v>0</v>
      </c>
      <c r="F151" s="68">
        <f>+IFERROR(VLOOKUP($B151,[1]Feuil4!$1:$1048576,9,FALSE),0)</f>
        <v>0</v>
      </c>
      <c r="G151" s="68">
        <f>+IFERROR(VLOOKUP($B151,[1]Feuil4!$1:$1048576,4,FALSE),0)</f>
        <v>0</v>
      </c>
      <c r="H151" s="68">
        <f>+IFERROR(VLOOKUP($B151,[1]Feuil4!$1:$1048576,3,FALSE),0)</f>
        <v>0</v>
      </c>
      <c r="I151" s="68">
        <f>+IFERROR(VLOOKUP($B151,[1]Feuil4!$1:$1048576,2,FALSE),0)</f>
        <v>0</v>
      </c>
      <c r="J151" s="68">
        <f>+IFERROR(VLOOKUP($B151,[1]Feuil4!$1:$1048576,7,FALSE),0)</f>
        <v>0</v>
      </c>
      <c r="K151" s="68">
        <f>+IFERROR(VLOOKUP($B151,[1]Feuil4!$1:$1048576,8,FALSE),0)</f>
        <v>0</v>
      </c>
      <c r="L151" s="68">
        <f>+IFERROR(VLOOKUP($B151,[1]Feuil4!$1:$1048576,6,FALSE),0)</f>
        <v>0</v>
      </c>
      <c r="M151" s="68">
        <f>+IFERROR(VLOOKUP($B151,[1]Feuil4!$1:$1048576,5,FALSE),0)</f>
        <v>0</v>
      </c>
      <c r="N151" s="68">
        <f>+IFERROR(VLOOKUP($B151,[1]Feuil4!$1:$1048576,11,FALSE),0)</f>
        <v>0</v>
      </c>
      <c r="O151" s="68">
        <f>IFERROR(VLOOKUP(A151,'[2]TOTAL M11M12 par région'!$1:$1048576,14,FALSE),0)</f>
        <v>135638.32000325632</v>
      </c>
      <c r="P151" s="68">
        <f>IFERROR(VLOOKUP(A151,'[3]Recours excep-C2 2016'!$1:$1048576,36,FALSE),0)</f>
        <v>15213.18338796271</v>
      </c>
      <c r="Q151" s="70">
        <f t="shared" si="2"/>
        <v>150851.50339121904</v>
      </c>
      <c r="R151"/>
    </row>
    <row r="152" spans="1:18" s="63" customFormat="1" x14ac:dyDescent="0.25">
      <c r="A152" s="64" t="s">
        <v>1215</v>
      </c>
      <c r="B152" s="64" t="s">
        <v>1216</v>
      </c>
      <c r="C152" s="64" t="s">
        <v>20</v>
      </c>
      <c r="D152" s="64" t="s">
        <v>1030</v>
      </c>
      <c r="E152" s="68">
        <f>+IFERROR(VLOOKUP($B152,[1]Feuil4!$1:$1048576,10,FALSE),0)</f>
        <v>0</v>
      </c>
      <c r="F152" s="68">
        <f>+IFERROR(VLOOKUP($B152,[1]Feuil4!$1:$1048576,9,FALSE),0)</f>
        <v>0</v>
      </c>
      <c r="G152" s="68">
        <f>+IFERROR(VLOOKUP($B152,[1]Feuil4!$1:$1048576,4,FALSE),0)</f>
        <v>0</v>
      </c>
      <c r="H152" s="68">
        <f>+IFERROR(VLOOKUP($B152,[1]Feuil4!$1:$1048576,3,FALSE),0)</f>
        <v>0</v>
      </c>
      <c r="I152" s="68">
        <f>+IFERROR(VLOOKUP($B152,[1]Feuil4!$1:$1048576,2,FALSE),0)</f>
        <v>0</v>
      </c>
      <c r="J152" s="68">
        <f>+IFERROR(VLOOKUP($B152,[1]Feuil4!$1:$1048576,7,FALSE),0)</f>
        <v>0</v>
      </c>
      <c r="K152" s="68">
        <f>+IFERROR(VLOOKUP($B152,[1]Feuil4!$1:$1048576,8,FALSE),0)</f>
        <v>0</v>
      </c>
      <c r="L152" s="68">
        <f>+IFERROR(VLOOKUP($B152,[1]Feuil4!$1:$1048576,6,FALSE),0)</f>
        <v>0</v>
      </c>
      <c r="M152" s="68">
        <f>+IFERROR(VLOOKUP($B152,[1]Feuil4!$1:$1048576,5,FALSE),0)</f>
        <v>0</v>
      </c>
      <c r="N152" s="68">
        <f>+IFERROR(VLOOKUP($B152,[1]Feuil4!$1:$1048576,11,FALSE),0)</f>
        <v>0</v>
      </c>
      <c r="O152" s="68">
        <f>IFERROR(VLOOKUP(A152,'[2]TOTAL M11M12 par région'!$1:$1048576,14,FALSE),0)</f>
        <v>1266.4704049747088</v>
      </c>
      <c r="P152" s="68">
        <f>IFERROR(VLOOKUP(A152,'[3]Recours excep-C2 2016'!$1:$1048576,36,FALSE),0)</f>
        <v>0</v>
      </c>
      <c r="Q152" s="70">
        <f t="shared" si="2"/>
        <v>1266.4704049747088</v>
      </c>
    </row>
    <row r="153" spans="1:18" x14ac:dyDescent="0.25">
      <c r="A153" s="6" t="s">
        <v>265</v>
      </c>
      <c r="B153" s="6" t="s">
        <v>266</v>
      </c>
      <c r="C153" s="6" t="s">
        <v>23</v>
      </c>
      <c r="D153" s="6" t="s">
        <v>1030</v>
      </c>
      <c r="E153" s="68">
        <f>+IFERROR(VLOOKUP($B153,[1]Feuil4!$1:$1048576,10,FALSE),0)</f>
        <v>0</v>
      </c>
      <c r="F153" s="68">
        <f>+IFERROR(VLOOKUP($B153,[1]Feuil4!$1:$1048576,9,FALSE),0)</f>
        <v>0</v>
      </c>
      <c r="G153" s="68">
        <f>+IFERROR(VLOOKUP($B153,[1]Feuil4!$1:$1048576,4,FALSE),0)</f>
        <v>0</v>
      </c>
      <c r="H153" s="68">
        <f>+IFERROR(VLOOKUP($B153,[1]Feuil4!$1:$1048576,3,FALSE),0)</f>
        <v>0</v>
      </c>
      <c r="I153" s="68">
        <f>+IFERROR(VLOOKUP($B153,[1]Feuil4!$1:$1048576,2,FALSE),0)</f>
        <v>0</v>
      </c>
      <c r="J153" s="68">
        <f>+IFERROR(VLOOKUP($B153,[1]Feuil4!$1:$1048576,7,FALSE),0)</f>
        <v>0</v>
      </c>
      <c r="K153" s="68">
        <f>+IFERROR(VLOOKUP($B153,[1]Feuil4!$1:$1048576,8,FALSE),0)</f>
        <v>0</v>
      </c>
      <c r="L153" s="68">
        <f>+IFERROR(VLOOKUP($B153,[1]Feuil4!$1:$1048576,6,FALSE),0)</f>
        <v>0</v>
      </c>
      <c r="M153" s="68">
        <f>+IFERROR(VLOOKUP($B153,[1]Feuil4!$1:$1048576,5,FALSE),0)</f>
        <v>0</v>
      </c>
      <c r="N153" s="68">
        <f>+IFERROR(VLOOKUP($B153,[1]Feuil4!$1:$1048576,11,FALSE),0)</f>
        <v>0</v>
      </c>
      <c r="O153" s="68">
        <f>IFERROR(VLOOKUP(A153,'[2]TOTAL M11M12 par région'!$1:$1048576,14,FALSE),0)</f>
        <v>17025.331039871569</v>
      </c>
      <c r="P153" s="68">
        <f>IFERROR(VLOOKUP(A153,'[3]Recours excep-C2 2016'!$1:$1048576,36,FALSE),0)</f>
        <v>0</v>
      </c>
      <c r="Q153" s="70">
        <f t="shared" si="2"/>
        <v>17025.331039871569</v>
      </c>
      <c r="R153"/>
    </row>
    <row r="154" spans="1:18" x14ac:dyDescent="0.25">
      <c r="A154" s="25" t="s">
        <v>823</v>
      </c>
      <c r="B154" s="6" t="s">
        <v>824</v>
      </c>
      <c r="C154" s="6" t="s">
        <v>23</v>
      </c>
      <c r="D154" s="6" t="s">
        <v>1030</v>
      </c>
      <c r="E154" s="68">
        <f>+IFERROR(VLOOKUP($B154,[1]Feuil4!$1:$1048576,10,FALSE),0)</f>
        <v>0</v>
      </c>
      <c r="F154" s="68">
        <f>+IFERROR(VLOOKUP($B154,[1]Feuil4!$1:$1048576,9,FALSE),0)</f>
        <v>0</v>
      </c>
      <c r="G154" s="68">
        <f>+IFERROR(VLOOKUP($B154,[1]Feuil4!$1:$1048576,4,FALSE),0)</f>
        <v>0</v>
      </c>
      <c r="H154" s="68">
        <f>+IFERROR(VLOOKUP($B154,[1]Feuil4!$1:$1048576,3,FALSE),0)</f>
        <v>0</v>
      </c>
      <c r="I154" s="68">
        <f>+IFERROR(VLOOKUP($B154,[1]Feuil4!$1:$1048576,2,FALSE),0)</f>
        <v>0</v>
      </c>
      <c r="J154" s="68">
        <f>+IFERROR(VLOOKUP($B154,[1]Feuil4!$1:$1048576,7,FALSE),0)</f>
        <v>0</v>
      </c>
      <c r="K154" s="68">
        <f>+IFERROR(VLOOKUP($B154,[1]Feuil4!$1:$1048576,8,FALSE),0)</f>
        <v>0</v>
      </c>
      <c r="L154" s="68">
        <f>+IFERROR(VLOOKUP($B154,[1]Feuil4!$1:$1048576,6,FALSE),0)</f>
        <v>0</v>
      </c>
      <c r="M154" s="68">
        <f>+IFERROR(VLOOKUP($B154,[1]Feuil4!$1:$1048576,5,FALSE),0)</f>
        <v>0</v>
      </c>
      <c r="N154" s="68">
        <f>+IFERROR(VLOOKUP($B154,[1]Feuil4!$1:$1048576,11,FALSE),0)</f>
        <v>0</v>
      </c>
      <c r="O154" s="68">
        <f>IFERROR(VLOOKUP(A154,'[2]TOTAL M11M12 par région'!$1:$1048576,14,FALSE),0)</f>
        <v>6206.3598401102099</v>
      </c>
      <c r="P154" s="68">
        <f>IFERROR(VLOOKUP(A154,'[3]Recours excep-C2 2016'!$1:$1048576,36,FALSE),0)</f>
        <v>0</v>
      </c>
      <c r="Q154" s="70">
        <f t="shared" si="2"/>
        <v>6206.3598401102099</v>
      </c>
      <c r="R154"/>
    </row>
    <row r="155" spans="1:18" x14ac:dyDescent="0.25">
      <c r="A155" s="6" t="s">
        <v>283</v>
      </c>
      <c r="B155" s="6" t="s">
        <v>284</v>
      </c>
      <c r="C155" s="6" t="s">
        <v>23</v>
      </c>
      <c r="D155" s="6" t="s">
        <v>1030</v>
      </c>
      <c r="E155" s="68">
        <f>+IFERROR(VLOOKUP($B155,[1]Feuil4!$1:$1048576,10,FALSE),0)</f>
        <v>0</v>
      </c>
      <c r="F155" s="68">
        <f>+IFERROR(VLOOKUP($B155,[1]Feuil4!$1:$1048576,9,FALSE),0)</f>
        <v>0</v>
      </c>
      <c r="G155" s="68">
        <f>+IFERROR(VLOOKUP($B155,[1]Feuil4!$1:$1048576,4,FALSE),0)</f>
        <v>0</v>
      </c>
      <c r="H155" s="68">
        <f>+IFERROR(VLOOKUP($B155,[1]Feuil4!$1:$1048576,3,FALSE),0)</f>
        <v>0</v>
      </c>
      <c r="I155" s="68">
        <f>+IFERROR(VLOOKUP($B155,[1]Feuil4!$1:$1048576,2,FALSE),0)</f>
        <v>0</v>
      </c>
      <c r="J155" s="68">
        <f>+IFERROR(VLOOKUP($B155,[1]Feuil4!$1:$1048576,7,FALSE),0)</f>
        <v>0</v>
      </c>
      <c r="K155" s="68">
        <f>+IFERROR(VLOOKUP($B155,[1]Feuil4!$1:$1048576,8,FALSE),0)</f>
        <v>0</v>
      </c>
      <c r="L155" s="68">
        <f>+IFERROR(VLOOKUP($B155,[1]Feuil4!$1:$1048576,6,FALSE),0)</f>
        <v>0</v>
      </c>
      <c r="M155" s="68">
        <f>+IFERROR(VLOOKUP($B155,[1]Feuil4!$1:$1048576,5,FALSE),0)</f>
        <v>0</v>
      </c>
      <c r="N155" s="68">
        <f>+IFERROR(VLOOKUP($B155,[1]Feuil4!$1:$1048576,11,FALSE),0)</f>
        <v>0</v>
      </c>
      <c r="O155" s="68">
        <f>IFERROR(VLOOKUP(A155,'[2]TOTAL M11M12 par région'!$1:$1048576,14,FALSE),0)</f>
        <v>8866.6051193982494</v>
      </c>
      <c r="P155" s="68">
        <f>IFERROR(VLOOKUP(A155,'[3]Recours excep-C2 2016'!$1:$1048576,36,FALSE),0)</f>
        <v>0</v>
      </c>
      <c r="Q155" s="70">
        <f t="shared" si="2"/>
        <v>8866.6051193982494</v>
      </c>
      <c r="R155"/>
    </row>
    <row r="156" spans="1:18" x14ac:dyDescent="0.25">
      <c r="A156" s="25" t="s">
        <v>825</v>
      </c>
      <c r="B156" s="6" t="s">
        <v>826</v>
      </c>
      <c r="C156" s="6" t="s">
        <v>78</v>
      </c>
      <c r="D156" s="6" t="s">
        <v>1030</v>
      </c>
      <c r="E156" s="68">
        <f>+IFERROR(VLOOKUP($B156,[1]Feuil4!$1:$1048576,10,FALSE),0)</f>
        <v>0</v>
      </c>
      <c r="F156" s="68">
        <f>+IFERROR(VLOOKUP($B156,[1]Feuil4!$1:$1048576,9,FALSE),0)</f>
        <v>0</v>
      </c>
      <c r="G156" s="68">
        <f>+IFERROR(VLOOKUP($B156,[1]Feuil4!$1:$1048576,4,FALSE),0)</f>
        <v>0</v>
      </c>
      <c r="H156" s="68">
        <f>+IFERROR(VLOOKUP($B156,[1]Feuil4!$1:$1048576,3,FALSE),0)</f>
        <v>0</v>
      </c>
      <c r="I156" s="68">
        <f>+IFERROR(VLOOKUP($B156,[1]Feuil4!$1:$1048576,2,FALSE),0)</f>
        <v>0</v>
      </c>
      <c r="J156" s="68">
        <f>+IFERROR(VLOOKUP($B156,[1]Feuil4!$1:$1048576,7,FALSE),0)</f>
        <v>0</v>
      </c>
      <c r="K156" s="68">
        <f>+IFERROR(VLOOKUP($B156,[1]Feuil4!$1:$1048576,8,FALSE),0)</f>
        <v>0</v>
      </c>
      <c r="L156" s="68">
        <f>+IFERROR(VLOOKUP($B156,[1]Feuil4!$1:$1048576,6,FALSE),0)</f>
        <v>0</v>
      </c>
      <c r="M156" s="68">
        <f>+IFERROR(VLOOKUP($B156,[1]Feuil4!$1:$1048576,5,FALSE),0)</f>
        <v>0</v>
      </c>
      <c r="N156" s="68">
        <f>+IFERROR(VLOOKUP($B156,[1]Feuil4!$1:$1048576,11,FALSE),0)</f>
        <v>0</v>
      </c>
      <c r="O156" s="68">
        <f>IFERROR(VLOOKUP(A156,'[2]TOTAL M11M12 par région'!$1:$1048576,14,FALSE),0)</f>
        <v>14707.484515621036</v>
      </c>
      <c r="P156" s="68">
        <f>IFERROR(VLOOKUP(A156,'[3]Recours excep-C2 2016'!$1:$1048576,36,FALSE),0)</f>
        <v>0</v>
      </c>
      <c r="Q156" s="70">
        <f t="shared" si="2"/>
        <v>14707.484515621036</v>
      </c>
      <c r="R156"/>
    </row>
    <row r="157" spans="1:18" x14ac:dyDescent="0.25">
      <c r="A157" s="6" t="s">
        <v>286</v>
      </c>
      <c r="B157" s="6" t="s">
        <v>287</v>
      </c>
      <c r="C157" s="6" t="s">
        <v>78</v>
      </c>
      <c r="D157" s="6" t="s">
        <v>1030</v>
      </c>
      <c r="E157" s="68">
        <f>+IFERROR(VLOOKUP($B157,[1]Feuil4!$1:$1048576,10,FALSE),0)</f>
        <v>0</v>
      </c>
      <c r="F157" s="68">
        <f>+IFERROR(VLOOKUP($B157,[1]Feuil4!$1:$1048576,9,FALSE),0)</f>
        <v>0</v>
      </c>
      <c r="G157" s="68">
        <f>+IFERROR(VLOOKUP($B157,[1]Feuil4!$1:$1048576,4,FALSE),0)</f>
        <v>0</v>
      </c>
      <c r="H157" s="68">
        <f>+IFERROR(VLOOKUP($B157,[1]Feuil4!$1:$1048576,3,FALSE),0)</f>
        <v>0</v>
      </c>
      <c r="I157" s="68">
        <f>+IFERROR(VLOOKUP($B157,[1]Feuil4!$1:$1048576,2,FALSE),0)</f>
        <v>0</v>
      </c>
      <c r="J157" s="68">
        <f>+IFERROR(VLOOKUP($B157,[1]Feuil4!$1:$1048576,7,FALSE),0)</f>
        <v>0</v>
      </c>
      <c r="K157" s="68">
        <f>+IFERROR(VLOOKUP($B157,[1]Feuil4!$1:$1048576,8,FALSE),0)</f>
        <v>0</v>
      </c>
      <c r="L157" s="68">
        <f>+IFERROR(VLOOKUP($B157,[1]Feuil4!$1:$1048576,6,FALSE),0)</f>
        <v>0</v>
      </c>
      <c r="M157" s="68">
        <f>+IFERROR(VLOOKUP($B157,[1]Feuil4!$1:$1048576,5,FALSE),0)</f>
        <v>0</v>
      </c>
      <c r="N157" s="68">
        <f>+IFERROR(VLOOKUP($B157,[1]Feuil4!$1:$1048576,11,FALSE),0)</f>
        <v>0</v>
      </c>
      <c r="O157" s="68">
        <f>IFERROR(VLOOKUP(A157,'[2]TOTAL M11M12 par région'!$1:$1048576,14,FALSE),0)</f>
        <v>0</v>
      </c>
      <c r="P157" s="68">
        <f>IFERROR(VLOOKUP(A157,'[3]Recours excep-C2 2016'!$1:$1048576,36,FALSE),0)</f>
        <v>5050.188478490335</v>
      </c>
      <c r="Q157" s="70">
        <f t="shared" si="2"/>
        <v>5050.188478490335</v>
      </c>
      <c r="R157"/>
    </row>
    <row r="158" spans="1:18" x14ac:dyDescent="0.25">
      <c r="A158" s="6" t="s">
        <v>281</v>
      </c>
      <c r="B158" s="6" t="s">
        <v>282</v>
      </c>
      <c r="C158" s="6" t="s">
        <v>17</v>
      </c>
      <c r="D158" s="6" t="s">
        <v>1030</v>
      </c>
      <c r="E158" s="68">
        <f>+IFERROR(VLOOKUP($B158,[1]Feuil4!$1:$1048576,10,FALSE),0)</f>
        <v>0</v>
      </c>
      <c r="F158" s="68">
        <f>+IFERROR(VLOOKUP($B158,[1]Feuil4!$1:$1048576,9,FALSE),0)</f>
        <v>0</v>
      </c>
      <c r="G158" s="68">
        <f>+IFERROR(VLOOKUP($B158,[1]Feuil4!$1:$1048576,4,FALSE),0)</f>
        <v>0</v>
      </c>
      <c r="H158" s="68">
        <f>+IFERROR(VLOOKUP($B158,[1]Feuil4!$1:$1048576,3,FALSE),0)</f>
        <v>0</v>
      </c>
      <c r="I158" s="68">
        <f>+IFERROR(VLOOKUP($B158,[1]Feuil4!$1:$1048576,2,FALSE),0)</f>
        <v>0</v>
      </c>
      <c r="J158" s="68">
        <f>+IFERROR(VLOOKUP($B158,[1]Feuil4!$1:$1048576,7,FALSE),0)</f>
        <v>0</v>
      </c>
      <c r="K158" s="68">
        <f>+IFERROR(VLOOKUP($B158,[1]Feuil4!$1:$1048576,8,FALSE),0)</f>
        <v>0</v>
      </c>
      <c r="L158" s="68">
        <f>+IFERROR(VLOOKUP($B158,[1]Feuil4!$1:$1048576,6,FALSE),0)</f>
        <v>0</v>
      </c>
      <c r="M158" s="68">
        <f>+IFERROR(VLOOKUP($B158,[1]Feuil4!$1:$1048576,5,FALSE),0)</f>
        <v>0</v>
      </c>
      <c r="N158" s="68">
        <f>+IFERROR(VLOOKUP($B158,[1]Feuil4!$1:$1048576,11,FALSE),0)</f>
        <v>0</v>
      </c>
      <c r="O158" s="68">
        <f>IFERROR(VLOOKUP(A158,'[2]TOTAL M11M12 par région'!$1:$1048576,14,FALSE),0)</f>
        <v>144883.31760131347</v>
      </c>
      <c r="P158" s="68">
        <f>IFERROR(VLOOKUP(A158,'[3]Recours excep-C2 2016'!$1:$1048576,36,FALSE),0)</f>
        <v>216302.10961528023</v>
      </c>
      <c r="Q158" s="70">
        <f t="shared" si="2"/>
        <v>361185.4272165937</v>
      </c>
      <c r="R158"/>
    </row>
    <row r="159" spans="1:18" x14ac:dyDescent="0.25">
      <c r="A159" s="25" t="s">
        <v>263</v>
      </c>
      <c r="B159" s="6" t="s">
        <v>264</v>
      </c>
      <c r="C159" s="6" t="s">
        <v>23</v>
      </c>
      <c r="D159" s="6" t="s">
        <v>1030</v>
      </c>
      <c r="E159" s="68">
        <f>+IFERROR(VLOOKUP($B159,[1]Feuil4!$1:$1048576,10,FALSE),0)</f>
        <v>0</v>
      </c>
      <c r="F159" s="68">
        <f>+IFERROR(VLOOKUP($B159,[1]Feuil4!$1:$1048576,9,FALSE),0)</f>
        <v>0</v>
      </c>
      <c r="G159" s="68">
        <f>+IFERROR(VLOOKUP($B159,[1]Feuil4!$1:$1048576,4,FALSE),0)</f>
        <v>0</v>
      </c>
      <c r="H159" s="68">
        <f>+IFERROR(VLOOKUP($B159,[1]Feuil4!$1:$1048576,3,FALSE),0)</f>
        <v>0</v>
      </c>
      <c r="I159" s="68">
        <f>+IFERROR(VLOOKUP($B159,[1]Feuil4!$1:$1048576,2,FALSE),0)</f>
        <v>0</v>
      </c>
      <c r="J159" s="68">
        <f>+IFERROR(VLOOKUP($B159,[1]Feuil4!$1:$1048576,7,FALSE),0)</f>
        <v>0</v>
      </c>
      <c r="K159" s="68">
        <f>+IFERROR(VLOOKUP($B159,[1]Feuil4!$1:$1048576,8,FALSE),0)</f>
        <v>0</v>
      </c>
      <c r="L159" s="68">
        <f>+IFERROR(VLOOKUP($B159,[1]Feuil4!$1:$1048576,6,FALSE),0)</f>
        <v>0</v>
      </c>
      <c r="M159" s="68">
        <f>+IFERROR(VLOOKUP($B159,[1]Feuil4!$1:$1048576,5,FALSE),0)</f>
        <v>0</v>
      </c>
      <c r="N159" s="68">
        <f>+IFERROR(VLOOKUP($B159,[1]Feuil4!$1:$1048576,11,FALSE),0)</f>
        <v>0</v>
      </c>
      <c r="O159" s="68">
        <f>IFERROR(VLOOKUP(A159,'[2]TOTAL M11M12 par région'!$1:$1048576,14,FALSE),0)</f>
        <v>21165.720287176766</v>
      </c>
      <c r="P159" s="68">
        <f>IFERROR(VLOOKUP(A159,'[3]Recours excep-C2 2016'!$1:$1048576,36,FALSE),0)</f>
        <v>0</v>
      </c>
      <c r="Q159" s="70">
        <f t="shared" si="2"/>
        <v>21165.720287176766</v>
      </c>
      <c r="R159"/>
    </row>
    <row r="160" spans="1:18" s="63" customFormat="1" x14ac:dyDescent="0.25">
      <c r="A160" s="71" t="s">
        <v>1217</v>
      </c>
      <c r="B160" s="64" t="s">
        <v>1218</v>
      </c>
      <c r="C160" s="64" t="s">
        <v>78</v>
      </c>
      <c r="D160" s="64" t="s">
        <v>1030</v>
      </c>
      <c r="E160" s="68">
        <f>+IFERROR(VLOOKUP($B160,[1]Feuil4!$1:$1048576,10,FALSE),0)</f>
        <v>0</v>
      </c>
      <c r="F160" s="68">
        <f>+IFERROR(VLOOKUP($B160,[1]Feuil4!$1:$1048576,9,FALSE),0)</f>
        <v>0</v>
      </c>
      <c r="G160" s="68">
        <f>+IFERROR(VLOOKUP($B160,[1]Feuil4!$1:$1048576,4,FALSE),0)</f>
        <v>0</v>
      </c>
      <c r="H160" s="68">
        <f>+IFERROR(VLOOKUP($B160,[1]Feuil4!$1:$1048576,3,FALSE),0)</f>
        <v>0</v>
      </c>
      <c r="I160" s="68">
        <f>+IFERROR(VLOOKUP($B160,[1]Feuil4!$1:$1048576,2,FALSE),0)</f>
        <v>0</v>
      </c>
      <c r="J160" s="68">
        <f>+IFERROR(VLOOKUP($B160,[1]Feuil4!$1:$1048576,7,FALSE),0)</f>
        <v>0</v>
      </c>
      <c r="K160" s="68">
        <f>+IFERROR(VLOOKUP($B160,[1]Feuil4!$1:$1048576,8,FALSE),0)</f>
        <v>0</v>
      </c>
      <c r="L160" s="68">
        <f>+IFERROR(VLOOKUP($B160,[1]Feuil4!$1:$1048576,6,FALSE),0)</f>
        <v>0</v>
      </c>
      <c r="M160" s="68">
        <f>+IFERROR(VLOOKUP($B160,[1]Feuil4!$1:$1048576,5,FALSE),0)</f>
        <v>0</v>
      </c>
      <c r="N160" s="68">
        <f>+IFERROR(VLOOKUP($B160,[1]Feuil4!$1:$1048576,11,FALSE),0)</f>
        <v>0</v>
      </c>
      <c r="O160" s="68">
        <f>IFERROR(VLOOKUP(A160,'[2]TOTAL M11M12 par région'!$1:$1048576,14,FALSE),0)</f>
        <v>544.19375335989253</v>
      </c>
      <c r="P160" s="68">
        <f>IFERROR(VLOOKUP(A160,'[3]Recours excep-C2 2016'!$1:$1048576,36,FALSE),0)</f>
        <v>0</v>
      </c>
      <c r="Q160" s="70">
        <f t="shared" si="2"/>
        <v>544.19375335989253</v>
      </c>
    </row>
    <row r="161" spans="1:18" x14ac:dyDescent="0.25">
      <c r="A161" s="6" t="s">
        <v>292</v>
      </c>
      <c r="B161" s="6" t="s">
        <v>293</v>
      </c>
      <c r="C161" s="6" t="s">
        <v>78</v>
      </c>
      <c r="D161" s="6" t="s">
        <v>1030</v>
      </c>
      <c r="E161" s="68">
        <f>+IFERROR(VLOOKUP($B161,[1]Feuil4!$1:$1048576,10,FALSE),0)</f>
        <v>0</v>
      </c>
      <c r="F161" s="68">
        <f>+IFERROR(VLOOKUP($B161,[1]Feuil4!$1:$1048576,9,FALSE),0)</f>
        <v>0</v>
      </c>
      <c r="G161" s="68">
        <f>+IFERROR(VLOOKUP($B161,[1]Feuil4!$1:$1048576,4,FALSE),0)</f>
        <v>0</v>
      </c>
      <c r="H161" s="68">
        <f>+IFERROR(VLOOKUP($B161,[1]Feuil4!$1:$1048576,3,FALSE),0)</f>
        <v>0</v>
      </c>
      <c r="I161" s="68">
        <f>+IFERROR(VLOOKUP($B161,[1]Feuil4!$1:$1048576,2,FALSE),0)</f>
        <v>0</v>
      </c>
      <c r="J161" s="68">
        <f>+IFERROR(VLOOKUP($B161,[1]Feuil4!$1:$1048576,7,FALSE),0)</f>
        <v>0</v>
      </c>
      <c r="K161" s="68">
        <f>+IFERROR(VLOOKUP($B161,[1]Feuil4!$1:$1048576,8,FALSE),0)</f>
        <v>0</v>
      </c>
      <c r="L161" s="68">
        <f>+IFERROR(VLOOKUP($B161,[1]Feuil4!$1:$1048576,6,FALSE),0)</f>
        <v>0</v>
      </c>
      <c r="M161" s="68">
        <f>+IFERROR(VLOOKUP($B161,[1]Feuil4!$1:$1048576,5,FALSE),0)</f>
        <v>0</v>
      </c>
      <c r="N161" s="68">
        <f>+IFERROR(VLOOKUP($B161,[1]Feuil4!$1:$1048576,11,FALSE),0)</f>
        <v>0</v>
      </c>
      <c r="O161" s="68">
        <f>IFERROR(VLOOKUP(A161,'[2]TOTAL M11M12 par région'!$1:$1048576,14,FALSE),0)</f>
        <v>7038.0505156071849</v>
      </c>
      <c r="P161" s="68">
        <f>IFERROR(VLOOKUP(A161,'[3]Recours excep-C2 2016'!$1:$1048576,36,FALSE),0)</f>
        <v>185807.65003727318</v>
      </c>
      <c r="Q161" s="70">
        <f t="shared" si="2"/>
        <v>192845.70055288036</v>
      </c>
      <c r="R161"/>
    </row>
    <row r="162" spans="1:18" x14ac:dyDescent="0.25">
      <c r="A162" s="39" t="s">
        <v>294</v>
      </c>
      <c r="B162" s="6" t="s">
        <v>295</v>
      </c>
      <c r="C162" s="6" t="s">
        <v>23</v>
      </c>
      <c r="D162" s="6" t="s">
        <v>296</v>
      </c>
      <c r="E162" s="68">
        <f>+IFERROR(VLOOKUP($B162,[1]Feuil4!$1:$1048576,10,FALSE),0)</f>
        <v>0</v>
      </c>
      <c r="F162" s="68">
        <f>+IFERROR(VLOOKUP($B162,[1]Feuil4!$1:$1048576,9,FALSE),0)</f>
        <v>0</v>
      </c>
      <c r="G162" s="68">
        <f>+IFERROR(VLOOKUP($B162,[1]Feuil4!$1:$1048576,4,FALSE),0)</f>
        <v>0</v>
      </c>
      <c r="H162" s="68">
        <f>+IFERROR(VLOOKUP($B162,[1]Feuil4!$1:$1048576,3,FALSE),0)</f>
        <v>0</v>
      </c>
      <c r="I162" s="68">
        <f>+IFERROR(VLOOKUP($B162,[1]Feuil4!$1:$1048576,2,FALSE),0)</f>
        <v>0</v>
      </c>
      <c r="J162" s="68">
        <f>+IFERROR(VLOOKUP($B162,[1]Feuil4!$1:$1048576,7,FALSE),0)</f>
        <v>0</v>
      </c>
      <c r="K162" s="68">
        <f>+IFERROR(VLOOKUP($B162,[1]Feuil4!$1:$1048576,8,FALSE),0)</f>
        <v>0</v>
      </c>
      <c r="L162" s="68">
        <f>+IFERROR(VLOOKUP($B162,[1]Feuil4!$1:$1048576,6,FALSE),0)</f>
        <v>0</v>
      </c>
      <c r="M162" s="68">
        <f>+IFERROR(VLOOKUP($B162,[1]Feuil4!$1:$1048576,5,FALSE),0)</f>
        <v>0</v>
      </c>
      <c r="N162" s="68">
        <f>+IFERROR(VLOOKUP($B162,[1]Feuil4!$1:$1048576,11,FALSE),0)</f>
        <v>0</v>
      </c>
      <c r="O162" s="68">
        <f>IFERROR(VLOOKUP(A162,'[2]TOTAL M11M12 par région'!$1:$1048576,14,FALSE),0)</f>
        <v>8162.9063003983902</v>
      </c>
      <c r="P162" s="68">
        <f>IFERROR(VLOOKUP(A162,'[3]Recours excep-C2 2016'!$1:$1048576,36,FALSE),0)</f>
        <v>0</v>
      </c>
      <c r="Q162" s="70">
        <f t="shared" si="2"/>
        <v>8162.9063003983902</v>
      </c>
      <c r="R162"/>
    </row>
    <row r="163" spans="1:18" x14ac:dyDescent="0.25">
      <c r="A163" s="38" t="s">
        <v>297</v>
      </c>
      <c r="B163" s="20" t="s">
        <v>298</v>
      </c>
      <c r="C163" s="6" t="s">
        <v>23</v>
      </c>
      <c r="D163" s="6" t="s">
        <v>296</v>
      </c>
      <c r="E163" s="68">
        <f>+IFERROR(VLOOKUP($B163,[1]Feuil4!$1:$1048576,10,FALSE),0)</f>
        <v>0</v>
      </c>
      <c r="F163" s="68">
        <f>+IFERROR(VLOOKUP($B163,[1]Feuil4!$1:$1048576,9,FALSE),0)</f>
        <v>0</v>
      </c>
      <c r="G163" s="68">
        <f>+IFERROR(VLOOKUP($B163,[1]Feuil4!$1:$1048576,4,FALSE),0)</f>
        <v>0</v>
      </c>
      <c r="H163" s="68">
        <f>+IFERROR(VLOOKUP($B163,[1]Feuil4!$1:$1048576,3,FALSE),0)</f>
        <v>0</v>
      </c>
      <c r="I163" s="68">
        <f>+IFERROR(VLOOKUP($B163,[1]Feuil4!$1:$1048576,2,FALSE),0)</f>
        <v>0</v>
      </c>
      <c r="J163" s="68">
        <f>+IFERROR(VLOOKUP($B163,[1]Feuil4!$1:$1048576,7,FALSE),0)</f>
        <v>0</v>
      </c>
      <c r="K163" s="68">
        <f>+IFERROR(VLOOKUP($B163,[1]Feuil4!$1:$1048576,8,FALSE),0)</f>
        <v>0</v>
      </c>
      <c r="L163" s="68">
        <f>+IFERROR(VLOOKUP($B163,[1]Feuil4!$1:$1048576,6,FALSE),0)</f>
        <v>0</v>
      </c>
      <c r="M163" s="68">
        <f>+IFERROR(VLOOKUP($B163,[1]Feuil4!$1:$1048576,5,FALSE),0)</f>
        <v>0</v>
      </c>
      <c r="N163" s="68">
        <f>+IFERROR(VLOOKUP($B163,[1]Feuil4!$1:$1048576,11,FALSE),0)</f>
        <v>0</v>
      </c>
      <c r="O163" s="68">
        <f>IFERROR(VLOOKUP(A163,'[2]TOTAL M11M12 par région'!$1:$1048576,14,FALSE),0)</f>
        <v>40654.146801341121</v>
      </c>
      <c r="P163" s="68">
        <f>IFERROR(VLOOKUP(A163,'[3]Recours excep-C2 2016'!$1:$1048576,36,FALSE),0)</f>
        <v>0</v>
      </c>
      <c r="Q163" s="70">
        <f t="shared" si="2"/>
        <v>40654.146801341121</v>
      </c>
      <c r="R163"/>
    </row>
    <row r="164" spans="1:18" x14ac:dyDescent="0.25">
      <c r="A164" s="38" t="s">
        <v>829</v>
      </c>
      <c r="B164" s="6" t="s">
        <v>1032</v>
      </c>
      <c r="C164" s="6" t="s">
        <v>23</v>
      </c>
      <c r="D164" s="6" t="s">
        <v>296</v>
      </c>
      <c r="E164" s="68">
        <f>+IFERROR(VLOOKUP($B164,[1]Feuil4!$1:$1048576,10,FALSE),0)</f>
        <v>0</v>
      </c>
      <c r="F164" s="68">
        <f>+IFERROR(VLOOKUP($B164,[1]Feuil4!$1:$1048576,9,FALSE),0)</f>
        <v>0</v>
      </c>
      <c r="G164" s="68">
        <f>+IFERROR(VLOOKUP($B164,[1]Feuil4!$1:$1048576,4,FALSE),0)</f>
        <v>0</v>
      </c>
      <c r="H164" s="68">
        <f>+IFERROR(VLOOKUP($B164,[1]Feuil4!$1:$1048576,3,FALSE),0)</f>
        <v>0</v>
      </c>
      <c r="I164" s="68">
        <f>+IFERROR(VLOOKUP($B164,[1]Feuil4!$1:$1048576,2,FALSE),0)</f>
        <v>0</v>
      </c>
      <c r="J164" s="68">
        <f>+IFERROR(VLOOKUP($B164,[1]Feuil4!$1:$1048576,7,FALSE),0)</f>
        <v>0</v>
      </c>
      <c r="K164" s="68">
        <f>+IFERROR(VLOOKUP($B164,[1]Feuil4!$1:$1048576,8,FALSE),0)</f>
        <v>0</v>
      </c>
      <c r="L164" s="68">
        <f>+IFERROR(VLOOKUP($B164,[1]Feuil4!$1:$1048576,6,FALSE),0)</f>
        <v>0</v>
      </c>
      <c r="M164" s="68">
        <f>+IFERROR(VLOOKUP($B164,[1]Feuil4!$1:$1048576,5,FALSE),0)</f>
        <v>0</v>
      </c>
      <c r="N164" s="68">
        <f>+IFERROR(VLOOKUP($B164,[1]Feuil4!$1:$1048576,11,FALSE),0)</f>
        <v>0</v>
      </c>
      <c r="O164" s="68">
        <f>IFERROR(VLOOKUP(A164,'[2]TOTAL M11M12 par région'!$1:$1048576,14,FALSE),0)</f>
        <v>38619.891774166055</v>
      </c>
      <c r="P164" s="68">
        <f>IFERROR(VLOOKUP(A164,'[3]Recours excep-C2 2016'!$1:$1048576,36,FALSE),0)</f>
        <v>0</v>
      </c>
      <c r="Q164" s="70">
        <f t="shared" si="2"/>
        <v>38619.891774166055</v>
      </c>
    </row>
    <row r="165" spans="1:18" s="63" customFormat="1" x14ac:dyDescent="0.25">
      <c r="A165" s="73" t="s">
        <v>1247</v>
      </c>
      <c r="B165" s="64" t="s">
        <v>1248</v>
      </c>
      <c r="C165" s="64" t="s">
        <v>78</v>
      </c>
      <c r="D165" s="64" t="s">
        <v>296</v>
      </c>
      <c r="E165" s="68">
        <f>+IFERROR(VLOOKUP($B165,[1]Feuil4!$1:$1048576,10,FALSE),0)</f>
        <v>0</v>
      </c>
      <c r="F165" s="68">
        <f>+IFERROR(VLOOKUP($B165,[1]Feuil4!$1:$1048576,9,FALSE),0)</f>
        <v>0</v>
      </c>
      <c r="G165" s="68">
        <f>+IFERROR(VLOOKUP($B165,[1]Feuil4!$1:$1048576,4,FALSE),0)</f>
        <v>0</v>
      </c>
      <c r="H165" s="68">
        <f>+IFERROR(VLOOKUP($B165,[1]Feuil4!$1:$1048576,3,FALSE),0)</f>
        <v>0</v>
      </c>
      <c r="I165" s="68">
        <f>+IFERROR(VLOOKUP($B165,[1]Feuil4!$1:$1048576,2,FALSE),0)</f>
        <v>0</v>
      </c>
      <c r="J165" s="68">
        <f>+IFERROR(VLOOKUP($B165,[1]Feuil4!$1:$1048576,7,FALSE),0)</f>
        <v>0</v>
      </c>
      <c r="K165" s="68">
        <f>+IFERROR(VLOOKUP($B165,[1]Feuil4!$1:$1048576,8,FALSE),0)</f>
        <v>0</v>
      </c>
      <c r="L165" s="68">
        <f>+IFERROR(VLOOKUP($B165,[1]Feuil4!$1:$1048576,6,FALSE),0)</f>
        <v>0</v>
      </c>
      <c r="M165" s="68">
        <f>+IFERROR(VLOOKUP($B165,[1]Feuil4!$1:$1048576,5,FALSE),0)</f>
        <v>0</v>
      </c>
      <c r="N165" s="68">
        <f>+IFERROR(VLOOKUP($B165,[1]Feuil4!$1:$1048576,11,FALSE),0)</f>
        <v>0</v>
      </c>
      <c r="O165" s="68">
        <f>IFERROR(VLOOKUP(A165,'[2]TOTAL M11M12 par région'!$1:$1048576,14,FALSE),0)</f>
        <v>87295.75</v>
      </c>
      <c r="P165" s="68">
        <f>IFERROR(VLOOKUP(A165,'[3]Recours excep-C2 2016'!$1:$1048576,36,FALSE),0)</f>
        <v>0</v>
      </c>
      <c r="Q165" s="70">
        <f t="shared" si="2"/>
        <v>87295.75</v>
      </c>
      <c r="R165" s="33"/>
    </row>
    <row r="166" spans="1:18" x14ac:dyDescent="0.25">
      <c r="A166" s="25" t="s">
        <v>827</v>
      </c>
      <c r="B166" s="6" t="s">
        <v>1007</v>
      </c>
      <c r="C166" s="6" t="s">
        <v>23</v>
      </c>
      <c r="D166" s="6" t="s">
        <v>1065</v>
      </c>
      <c r="E166" s="68">
        <f>+IFERROR(VLOOKUP($B166,[1]Feuil4!$1:$1048576,10,FALSE),0)</f>
        <v>0</v>
      </c>
      <c r="F166" s="68">
        <f>+IFERROR(VLOOKUP($B166,[1]Feuil4!$1:$1048576,9,FALSE),0)</f>
        <v>0</v>
      </c>
      <c r="G166" s="68">
        <f>+IFERROR(VLOOKUP($B166,[1]Feuil4!$1:$1048576,4,FALSE),0)</f>
        <v>0</v>
      </c>
      <c r="H166" s="68">
        <f>+IFERROR(VLOOKUP($B166,[1]Feuil4!$1:$1048576,3,FALSE),0)</f>
        <v>0</v>
      </c>
      <c r="I166" s="68">
        <f>+IFERROR(VLOOKUP($B166,[1]Feuil4!$1:$1048576,2,FALSE),0)</f>
        <v>0</v>
      </c>
      <c r="J166" s="68">
        <f>+IFERROR(VLOOKUP($B166,[1]Feuil4!$1:$1048576,7,FALSE),0)</f>
        <v>0</v>
      </c>
      <c r="K166" s="68">
        <f>+IFERROR(VLOOKUP($B166,[1]Feuil4!$1:$1048576,8,FALSE),0)</f>
        <v>0</v>
      </c>
      <c r="L166" s="68">
        <f>+IFERROR(VLOOKUP($B166,[1]Feuil4!$1:$1048576,6,FALSE),0)</f>
        <v>0</v>
      </c>
      <c r="M166" s="68">
        <f>+IFERROR(VLOOKUP($B166,[1]Feuil4!$1:$1048576,5,FALSE),0)</f>
        <v>0</v>
      </c>
      <c r="N166" s="68">
        <f>+IFERROR(VLOOKUP($B166,[1]Feuil4!$1:$1048576,11,FALSE),0)</f>
        <v>0</v>
      </c>
      <c r="O166" s="68">
        <f>IFERROR(VLOOKUP(A166,'[2]TOTAL M11M12 par région'!$1:$1048576,14,FALSE),0)</f>
        <v>2776.6085300318045</v>
      </c>
      <c r="P166" s="68">
        <f>IFERROR(VLOOKUP(A166,'[3]Recours excep-C2 2016'!$1:$1048576,36,FALSE),0)</f>
        <v>0</v>
      </c>
      <c r="Q166" s="70">
        <f t="shared" si="2"/>
        <v>2776.6085300318045</v>
      </c>
    </row>
    <row r="167" spans="1:18" x14ac:dyDescent="0.25">
      <c r="A167" s="6" t="s">
        <v>53</v>
      </c>
      <c r="B167" s="6" t="s">
        <v>54</v>
      </c>
      <c r="C167" s="6" t="s">
        <v>23</v>
      </c>
      <c r="D167" s="6" t="s">
        <v>1065</v>
      </c>
      <c r="E167" s="68">
        <f>+IFERROR(VLOOKUP($B167,[1]Feuil4!$1:$1048576,10,FALSE),0)</f>
        <v>0</v>
      </c>
      <c r="F167" s="68">
        <f>+IFERROR(VLOOKUP($B167,[1]Feuil4!$1:$1048576,9,FALSE),0)</f>
        <v>0</v>
      </c>
      <c r="G167" s="68">
        <f>+IFERROR(VLOOKUP($B167,[1]Feuil4!$1:$1048576,4,FALSE),0)</f>
        <v>0</v>
      </c>
      <c r="H167" s="68">
        <f>+IFERROR(VLOOKUP($B167,[1]Feuil4!$1:$1048576,3,FALSE),0)</f>
        <v>0</v>
      </c>
      <c r="I167" s="68">
        <f>+IFERROR(VLOOKUP($B167,[1]Feuil4!$1:$1048576,2,FALSE),0)</f>
        <v>0</v>
      </c>
      <c r="J167" s="68">
        <f>+IFERROR(VLOOKUP($B167,[1]Feuil4!$1:$1048576,7,FALSE),0)</f>
        <v>0</v>
      </c>
      <c r="K167" s="68">
        <f>+IFERROR(VLOOKUP($B167,[1]Feuil4!$1:$1048576,8,FALSE),0)</f>
        <v>0</v>
      </c>
      <c r="L167" s="68">
        <f>+IFERROR(VLOOKUP($B167,[1]Feuil4!$1:$1048576,6,FALSE),0)</f>
        <v>0</v>
      </c>
      <c r="M167" s="68">
        <f>+IFERROR(VLOOKUP($B167,[1]Feuil4!$1:$1048576,5,FALSE),0)</f>
        <v>0</v>
      </c>
      <c r="N167" s="68">
        <f>+IFERROR(VLOOKUP($B167,[1]Feuil4!$1:$1048576,11,FALSE),0)</f>
        <v>0</v>
      </c>
      <c r="O167" s="68">
        <f>IFERROR(VLOOKUP(A167,'[2]TOTAL M11M12 par région'!$1:$1048576,14,FALSE),0)</f>
        <v>11470.200507159017</v>
      </c>
      <c r="P167" s="68">
        <f>IFERROR(VLOOKUP(A167,'[3]Recours excep-C2 2016'!$1:$1048576,36,FALSE),0)</f>
        <v>0</v>
      </c>
      <c r="Q167" s="70">
        <f t="shared" si="2"/>
        <v>11470.200507159017</v>
      </c>
    </row>
    <row r="168" spans="1:18" x14ac:dyDescent="0.25">
      <c r="A168" s="6" t="s">
        <v>81</v>
      </c>
      <c r="B168" s="6" t="s">
        <v>82</v>
      </c>
      <c r="C168" s="7" t="s">
        <v>83</v>
      </c>
      <c r="D168" s="6" t="s">
        <v>1065</v>
      </c>
      <c r="E168" s="68">
        <f>+IFERROR(VLOOKUP($B168,[1]Feuil4!$1:$1048576,10,FALSE),0)</f>
        <v>0</v>
      </c>
      <c r="F168" s="68">
        <f>+IFERROR(VLOOKUP($B168,[1]Feuil4!$1:$1048576,9,FALSE),0)</f>
        <v>0</v>
      </c>
      <c r="G168" s="68">
        <f>+IFERROR(VLOOKUP($B168,[1]Feuil4!$1:$1048576,4,FALSE),0)</f>
        <v>0</v>
      </c>
      <c r="H168" s="68">
        <f>+IFERROR(VLOOKUP($B168,[1]Feuil4!$1:$1048576,3,FALSE),0)</f>
        <v>0</v>
      </c>
      <c r="I168" s="68">
        <f>+IFERROR(VLOOKUP($B168,[1]Feuil4!$1:$1048576,2,FALSE),0)</f>
        <v>0</v>
      </c>
      <c r="J168" s="68">
        <f>+IFERROR(VLOOKUP($B168,[1]Feuil4!$1:$1048576,7,FALSE),0)</f>
        <v>0</v>
      </c>
      <c r="K168" s="68">
        <f>+IFERROR(VLOOKUP($B168,[1]Feuil4!$1:$1048576,8,FALSE),0)</f>
        <v>0</v>
      </c>
      <c r="L168" s="68">
        <f>+IFERROR(VLOOKUP($B168,[1]Feuil4!$1:$1048576,6,FALSE),0)</f>
        <v>0</v>
      </c>
      <c r="M168" s="68">
        <f>+IFERROR(VLOOKUP($B168,[1]Feuil4!$1:$1048576,5,FALSE),0)</f>
        <v>0</v>
      </c>
      <c r="N168" s="68">
        <f>+IFERROR(VLOOKUP($B168,[1]Feuil4!$1:$1048576,11,FALSE),0)</f>
        <v>0</v>
      </c>
      <c r="O168" s="68">
        <f>IFERROR(VLOOKUP(A168,'[2]TOTAL M11M12 par région'!$1:$1048576,14,FALSE),0)</f>
        <v>2720.968766799464</v>
      </c>
      <c r="P168" s="68">
        <f>IFERROR(VLOOKUP(A168,'[3]Recours excep-C2 2016'!$1:$1048576,36,FALSE),0)</f>
        <v>0</v>
      </c>
      <c r="Q168" s="70">
        <f t="shared" si="2"/>
        <v>2720.968766799464</v>
      </c>
    </row>
    <row r="169" spans="1:18" x14ac:dyDescent="0.25">
      <c r="A169" s="6" t="s">
        <v>42</v>
      </c>
      <c r="B169" s="6" t="s">
        <v>43</v>
      </c>
      <c r="C169" s="6" t="s">
        <v>23</v>
      </c>
      <c r="D169" s="6" t="s">
        <v>1065</v>
      </c>
      <c r="E169" s="68">
        <f>+IFERROR(VLOOKUP($B169,[1]Feuil4!$1:$1048576,10,FALSE),0)</f>
        <v>0</v>
      </c>
      <c r="F169" s="68">
        <f>+IFERROR(VLOOKUP($B169,[1]Feuil4!$1:$1048576,9,FALSE),0)</f>
        <v>0</v>
      </c>
      <c r="G169" s="68">
        <f>+IFERROR(VLOOKUP($B169,[1]Feuil4!$1:$1048576,4,FALSE),0)</f>
        <v>0</v>
      </c>
      <c r="H169" s="68">
        <f>+IFERROR(VLOOKUP($B169,[1]Feuil4!$1:$1048576,3,FALSE),0)</f>
        <v>0</v>
      </c>
      <c r="I169" s="68">
        <f>+IFERROR(VLOOKUP($B169,[1]Feuil4!$1:$1048576,2,FALSE),0)</f>
        <v>0</v>
      </c>
      <c r="J169" s="68">
        <f>+IFERROR(VLOOKUP($B169,[1]Feuil4!$1:$1048576,7,FALSE),0)</f>
        <v>0</v>
      </c>
      <c r="K169" s="68">
        <f>+IFERROR(VLOOKUP($B169,[1]Feuil4!$1:$1048576,8,FALSE),0)</f>
        <v>0</v>
      </c>
      <c r="L169" s="68">
        <f>+IFERROR(VLOOKUP($B169,[1]Feuil4!$1:$1048576,6,FALSE),0)</f>
        <v>0</v>
      </c>
      <c r="M169" s="68">
        <f>+IFERROR(VLOOKUP($B169,[1]Feuil4!$1:$1048576,5,FALSE),0)</f>
        <v>0</v>
      </c>
      <c r="N169" s="68">
        <f>+IFERROR(VLOOKUP($B169,[1]Feuil4!$1:$1048576,11,FALSE),0)</f>
        <v>0</v>
      </c>
      <c r="O169" s="68">
        <f>IFERROR(VLOOKUP(A169,'[2]TOTAL M11M12 par région'!$1:$1048576,14,FALSE),0)</f>
        <v>27490.152104878973</v>
      </c>
      <c r="P169" s="68">
        <f>IFERROR(VLOOKUP(A169,'[3]Recours excep-C2 2016'!$1:$1048576,36,FALSE),0)</f>
        <v>3229.4873433482835</v>
      </c>
      <c r="Q169" s="70">
        <f t="shared" si="2"/>
        <v>30719.639448227255</v>
      </c>
    </row>
    <row r="170" spans="1:18" x14ac:dyDescent="0.25">
      <c r="A170" s="39" t="s">
        <v>1177</v>
      </c>
      <c r="B170" s="6" t="s">
        <v>1178</v>
      </c>
      <c r="C170" s="6" t="s">
        <v>78</v>
      </c>
      <c r="D170" s="6" t="s">
        <v>1065</v>
      </c>
      <c r="E170" s="68">
        <f>+IFERROR(VLOOKUP($B170,[1]Feuil4!$1:$1048576,10,FALSE),0)</f>
        <v>0</v>
      </c>
      <c r="F170" s="68">
        <f>+IFERROR(VLOOKUP($B170,[1]Feuil4!$1:$1048576,9,FALSE),0)</f>
        <v>0</v>
      </c>
      <c r="G170" s="68">
        <f>+IFERROR(VLOOKUP($B170,[1]Feuil4!$1:$1048576,4,FALSE),0)</f>
        <v>0</v>
      </c>
      <c r="H170" s="68">
        <f>+IFERROR(VLOOKUP($B170,[1]Feuil4!$1:$1048576,3,FALSE),0)</f>
        <v>0</v>
      </c>
      <c r="I170" s="68">
        <f>+IFERROR(VLOOKUP($B170,[1]Feuil4!$1:$1048576,2,FALSE),0)</f>
        <v>0</v>
      </c>
      <c r="J170" s="68">
        <f>+IFERROR(VLOOKUP($B170,[1]Feuil4!$1:$1048576,7,FALSE),0)</f>
        <v>0</v>
      </c>
      <c r="K170" s="68">
        <f>+IFERROR(VLOOKUP($B170,[1]Feuil4!$1:$1048576,8,FALSE),0)</f>
        <v>0</v>
      </c>
      <c r="L170" s="68">
        <f>+IFERROR(VLOOKUP($B170,[1]Feuil4!$1:$1048576,6,FALSE),0)</f>
        <v>0</v>
      </c>
      <c r="M170" s="68">
        <f>+IFERROR(VLOOKUP($B170,[1]Feuil4!$1:$1048576,5,FALSE),0)</f>
        <v>0</v>
      </c>
      <c r="N170" s="68">
        <f>+IFERROR(VLOOKUP($B170,[1]Feuil4!$1:$1048576,11,FALSE),0)</f>
        <v>0</v>
      </c>
      <c r="O170" s="68">
        <f>IFERROR(VLOOKUP(A170,'[2]TOTAL M11M12 par région'!$1:$1048576,14,FALSE),0)</f>
        <v>0</v>
      </c>
      <c r="P170" s="68">
        <f>IFERROR(VLOOKUP(A170,'[3]Recours excep-C2 2016'!$1:$1048576,36,FALSE),0)</f>
        <v>4183.6995500699777</v>
      </c>
      <c r="Q170" s="70">
        <f t="shared" si="2"/>
        <v>4183.6995500699777</v>
      </c>
    </row>
    <row r="171" spans="1:18" x14ac:dyDescent="0.25">
      <c r="A171" s="6" t="s">
        <v>16</v>
      </c>
      <c r="B171" s="6" t="s">
        <v>1261</v>
      </c>
      <c r="C171" s="6" t="s">
        <v>17</v>
      </c>
      <c r="D171" s="6" t="s">
        <v>1065</v>
      </c>
      <c r="E171" s="68">
        <f>+IFERROR(VLOOKUP($B171,[1]Feuil4!$1:$1048576,10,FALSE),0)</f>
        <v>0</v>
      </c>
      <c r="F171" s="68">
        <f>+IFERROR(VLOOKUP($B171,[1]Feuil4!$1:$1048576,9,FALSE),0)</f>
        <v>0</v>
      </c>
      <c r="G171" s="68">
        <f>+IFERROR(VLOOKUP($B171,[1]Feuil4!$1:$1048576,4,FALSE),0)</f>
        <v>0</v>
      </c>
      <c r="H171" s="68">
        <f>+IFERROR(VLOOKUP($B171,[1]Feuil4!$1:$1048576,3,FALSE),0)</f>
        <v>0</v>
      </c>
      <c r="I171" s="68">
        <f>+IFERROR(VLOOKUP($B171,[1]Feuil4!$1:$1048576,2,FALSE),0)</f>
        <v>119206</v>
      </c>
      <c r="J171" s="68">
        <f>+IFERROR(VLOOKUP($B171,[1]Feuil4!$1:$1048576,7,FALSE),0)</f>
        <v>0</v>
      </c>
      <c r="K171" s="68">
        <f>+IFERROR(VLOOKUP($B171,[1]Feuil4!$1:$1048576,8,FALSE),0)</f>
        <v>0</v>
      </c>
      <c r="L171" s="68">
        <f>+IFERROR(VLOOKUP($B171,[1]Feuil4!$1:$1048576,6,FALSE),0)</f>
        <v>0</v>
      </c>
      <c r="M171" s="68">
        <f>+IFERROR(VLOOKUP($B171,[1]Feuil4!$1:$1048576,5,FALSE),0)</f>
        <v>0</v>
      </c>
      <c r="N171" s="68">
        <f>+IFERROR(VLOOKUP($B171,[1]Feuil4!$1:$1048576,11,FALSE),0)</f>
        <v>0</v>
      </c>
      <c r="O171" s="68">
        <f>IFERROR(VLOOKUP(A171,'[2]TOTAL M11M12 par région'!$1:$1048576,14,FALSE),0)</f>
        <v>191257.77553989866</v>
      </c>
      <c r="P171" s="68">
        <f>IFERROR(VLOOKUP(A171,'[3]Recours excep-C2 2016'!$1:$1048576,36,FALSE),0)</f>
        <v>325826.3369967211</v>
      </c>
      <c r="Q171" s="70">
        <f t="shared" si="2"/>
        <v>636290.11253661977</v>
      </c>
    </row>
    <row r="172" spans="1:18" x14ac:dyDescent="0.25">
      <c r="A172" s="25" t="s">
        <v>26</v>
      </c>
      <c r="B172" s="6" t="s">
        <v>27</v>
      </c>
      <c r="C172" s="6" t="s">
        <v>23</v>
      </c>
      <c r="D172" s="6" t="s">
        <v>1065</v>
      </c>
      <c r="E172" s="68">
        <f>+IFERROR(VLOOKUP($B172,[1]Feuil4!$1:$1048576,10,FALSE),0)</f>
        <v>0</v>
      </c>
      <c r="F172" s="68">
        <f>+IFERROR(VLOOKUP($B172,[1]Feuil4!$1:$1048576,9,FALSE),0)</f>
        <v>0</v>
      </c>
      <c r="G172" s="68">
        <f>+IFERROR(VLOOKUP($B172,[1]Feuil4!$1:$1048576,4,FALSE),0)</f>
        <v>0</v>
      </c>
      <c r="H172" s="68">
        <f>+IFERROR(VLOOKUP($B172,[1]Feuil4!$1:$1048576,3,FALSE),0)</f>
        <v>0</v>
      </c>
      <c r="I172" s="68">
        <f>+IFERROR(VLOOKUP($B172,[1]Feuil4!$1:$1048576,2,FALSE),0)</f>
        <v>0</v>
      </c>
      <c r="J172" s="68">
        <f>+IFERROR(VLOOKUP($B172,[1]Feuil4!$1:$1048576,7,FALSE),0)</f>
        <v>0</v>
      </c>
      <c r="K172" s="68">
        <f>+IFERROR(VLOOKUP($B172,[1]Feuil4!$1:$1048576,8,FALSE),0)</f>
        <v>0</v>
      </c>
      <c r="L172" s="68">
        <f>+IFERROR(VLOOKUP($B172,[1]Feuil4!$1:$1048576,6,FALSE),0)</f>
        <v>0</v>
      </c>
      <c r="M172" s="68">
        <f>+IFERROR(VLOOKUP($B172,[1]Feuil4!$1:$1048576,5,FALSE),0)</f>
        <v>0</v>
      </c>
      <c r="N172" s="68">
        <f>+IFERROR(VLOOKUP($B172,[1]Feuil4!$1:$1048576,11,FALSE),0)</f>
        <v>0</v>
      </c>
      <c r="O172" s="68">
        <f>IFERROR(VLOOKUP(A172,'[2]TOTAL M11M12 par région'!$1:$1048576,14,FALSE),0)</f>
        <v>7034.1733947226166</v>
      </c>
      <c r="P172" s="68">
        <f>IFERROR(VLOOKUP(A172,'[3]Recours excep-C2 2016'!$1:$1048576,36,FALSE),0)</f>
        <v>0</v>
      </c>
      <c r="Q172" s="70">
        <f t="shared" si="2"/>
        <v>7034.1733947226166</v>
      </c>
    </row>
    <row r="173" spans="1:18" x14ac:dyDescent="0.25">
      <c r="A173" s="6" t="s">
        <v>51</v>
      </c>
      <c r="B173" s="6" t="s">
        <v>52</v>
      </c>
      <c r="C173" s="6" t="s">
        <v>23</v>
      </c>
      <c r="D173" s="6" t="s">
        <v>1065</v>
      </c>
      <c r="E173" s="68">
        <f>+IFERROR(VLOOKUP($B173,[1]Feuil4!$1:$1048576,10,FALSE),0)</f>
        <v>0</v>
      </c>
      <c r="F173" s="68">
        <f>+IFERROR(VLOOKUP($B173,[1]Feuil4!$1:$1048576,9,FALSE),0)</f>
        <v>0</v>
      </c>
      <c r="G173" s="68">
        <f>+IFERROR(VLOOKUP($B173,[1]Feuil4!$1:$1048576,4,FALSE),0)</f>
        <v>0</v>
      </c>
      <c r="H173" s="68">
        <f>+IFERROR(VLOOKUP($B173,[1]Feuil4!$1:$1048576,3,FALSE),0)</f>
        <v>0</v>
      </c>
      <c r="I173" s="68">
        <f>+IFERROR(VLOOKUP($B173,[1]Feuil4!$1:$1048576,2,FALSE),0)</f>
        <v>0</v>
      </c>
      <c r="J173" s="68">
        <f>+IFERROR(VLOOKUP($B173,[1]Feuil4!$1:$1048576,7,FALSE),0)</f>
        <v>0</v>
      </c>
      <c r="K173" s="68">
        <f>+IFERROR(VLOOKUP($B173,[1]Feuil4!$1:$1048576,8,FALSE),0)</f>
        <v>0</v>
      </c>
      <c r="L173" s="68">
        <f>+IFERROR(VLOOKUP($B173,[1]Feuil4!$1:$1048576,6,FALSE),0)</f>
        <v>0</v>
      </c>
      <c r="M173" s="68">
        <f>+IFERROR(VLOOKUP($B173,[1]Feuil4!$1:$1048576,5,FALSE),0)</f>
        <v>0</v>
      </c>
      <c r="N173" s="68">
        <f>+IFERROR(VLOOKUP($B173,[1]Feuil4!$1:$1048576,11,FALSE),0)</f>
        <v>0</v>
      </c>
      <c r="O173" s="68">
        <f>IFERROR(VLOOKUP(A173,'[2]TOTAL M11M12 par région'!$1:$1048576,14,FALSE),0)</f>
        <v>23108.548411232463</v>
      </c>
      <c r="P173" s="68">
        <f>IFERROR(VLOOKUP(A173,'[3]Recours excep-C2 2016'!$1:$1048576,36,FALSE),0)</f>
        <v>0</v>
      </c>
      <c r="Q173" s="70">
        <f t="shared" si="2"/>
        <v>23108.548411232463</v>
      </c>
    </row>
    <row r="174" spans="1:18" x14ac:dyDescent="0.25">
      <c r="A174" s="25" t="s">
        <v>102</v>
      </c>
      <c r="B174" s="6" t="s">
        <v>103</v>
      </c>
      <c r="C174" s="6" t="s">
        <v>78</v>
      </c>
      <c r="D174" s="6" t="s">
        <v>1065</v>
      </c>
      <c r="E174" s="68">
        <f>+IFERROR(VLOOKUP($B174,[1]Feuil4!$1:$1048576,10,FALSE),0)</f>
        <v>0</v>
      </c>
      <c r="F174" s="68">
        <f>+IFERROR(VLOOKUP($B174,[1]Feuil4!$1:$1048576,9,FALSE),0)</f>
        <v>0</v>
      </c>
      <c r="G174" s="68">
        <f>+IFERROR(VLOOKUP($B174,[1]Feuil4!$1:$1048576,4,FALSE),0)</f>
        <v>0</v>
      </c>
      <c r="H174" s="68">
        <f>+IFERROR(VLOOKUP($B174,[1]Feuil4!$1:$1048576,3,FALSE),0)</f>
        <v>0</v>
      </c>
      <c r="I174" s="68">
        <f>+IFERROR(VLOOKUP($B174,[1]Feuil4!$1:$1048576,2,FALSE),0)</f>
        <v>0</v>
      </c>
      <c r="J174" s="68">
        <f>+IFERROR(VLOOKUP($B174,[1]Feuil4!$1:$1048576,7,FALSE),0)</f>
        <v>0</v>
      </c>
      <c r="K174" s="68">
        <f>+IFERROR(VLOOKUP($B174,[1]Feuil4!$1:$1048576,8,FALSE),0)</f>
        <v>0</v>
      </c>
      <c r="L174" s="68">
        <f>+IFERROR(VLOOKUP($B174,[1]Feuil4!$1:$1048576,6,FALSE),0)</f>
        <v>0</v>
      </c>
      <c r="M174" s="68">
        <f>+IFERROR(VLOOKUP($B174,[1]Feuil4!$1:$1048576,5,FALSE),0)</f>
        <v>0</v>
      </c>
      <c r="N174" s="68">
        <f>+IFERROR(VLOOKUP($B174,[1]Feuil4!$1:$1048576,11,FALSE),0)</f>
        <v>0</v>
      </c>
      <c r="O174" s="68">
        <f>IFERROR(VLOOKUP(A174,'[2]TOTAL M11M12 par région'!$1:$1048576,14,FALSE),0)</f>
        <v>46147.630284918938</v>
      </c>
      <c r="P174" s="68">
        <f>IFERROR(VLOOKUP(A174,'[3]Recours excep-C2 2016'!$1:$1048576,36,FALSE),0)</f>
        <v>179558.73824298091</v>
      </c>
      <c r="Q174" s="70">
        <f t="shared" si="2"/>
        <v>225706.36852789985</v>
      </c>
    </row>
    <row r="175" spans="1:18" x14ac:dyDescent="0.25">
      <c r="A175" s="6" t="s">
        <v>100</v>
      </c>
      <c r="B175" s="6" t="s">
        <v>101</v>
      </c>
      <c r="C175" s="6" t="s">
        <v>50</v>
      </c>
      <c r="D175" s="6" t="s">
        <v>1065</v>
      </c>
      <c r="E175" s="68">
        <f>+IFERROR(VLOOKUP($B175,[1]Feuil4!$1:$1048576,10,FALSE),0)</f>
        <v>0</v>
      </c>
      <c r="F175" s="68">
        <f>+IFERROR(VLOOKUP($B175,[1]Feuil4!$1:$1048576,9,FALSE),0)</f>
        <v>0</v>
      </c>
      <c r="G175" s="68">
        <f>+IFERROR(VLOOKUP($B175,[1]Feuil4!$1:$1048576,4,FALSE),0)</f>
        <v>0</v>
      </c>
      <c r="H175" s="68">
        <f>+IFERROR(VLOOKUP($B175,[1]Feuil4!$1:$1048576,3,FALSE),0)</f>
        <v>0</v>
      </c>
      <c r="I175" s="68">
        <f>+IFERROR(VLOOKUP($B175,[1]Feuil4!$1:$1048576,2,FALSE),0)</f>
        <v>0</v>
      </c>
      <c r="J175" s="68">
        <f>+IFERROR(VLOOKUP($B175,[1]Feuil4!$1:$1048576,7,FALSE),0)</f>
        <v>0</v>
      </c>
      <c r="K175" s="68">
        <f>+IFERROR(VLOOKUP($B175,[1]Feuil4!$1:$1048576,8,FALSE),0)</f>
        <v>0</v>
      </c>
      <c r="L175" s="68">
        <f>+IFERROR(VLOOKUP($B175,[1]Feuil4!$1:$1048576,6,FALSE),0)</f>
        <v>0</v>
      </c>
      <c r="M175" s="68">
        <f>+IFERROR(VLOOKUP($B175,[1]Feuil4!$1:$1048576,5,FALSE),0)</f>
        <v>0</v>
      </c>
      <c r="N175" s="68">
        <f>+IFERROR(VLOOKUP($B175,[1]Feuil4!$1:$1048576,11,FALSE),0)</f>
        <v>0</v>
      </c>
      <c r="O175" s="68">
        <f>IFERROR(VLOOKUP(A175,'[2]TOTAL M11M12 par région'!$1:$1048576,14,FALSE),0)</f>
        <v>7614.2573960433801</v>
      </c>
      <c r="P175" s="68">
        <f>IFERROR(VLOOKUP(A175,'[3]Recours excep-C2 2016'!$1:$1048576,36,FALSE),0)</f>
        <v>17000.451587619984</v>
      </c>
      <c r="Q175" s="70">
        <f t="shared" si="2"/>
        <v>24614.708983663364</v>
      </c>
    </row>
    <row r="176" spans="1:18" hidden="1" x14ac:dyDescent="0.25">
      <c r="A176" s="25" t="s">
        <v>28</v>
      </c>
      <c r="B176" s="6" t="s">
        <v>29</v>
      </c>
      <c r="C176" s="6" t="s">
        <v>23</v>
      </c>
      <c r="D176" s="6" t="s">
        <v>1065</v>
      </c>
      <c r="E176" s="68">
        <f>+IFERROR(VLOOKUP($B176,[1]Feuil4!$1:$1048576,10,FALSE),0)</f>
        <v>0</v>
      </c>
      <c r="F176" s="68">
        <f>+IFERROR(VLOOKUP($B176,[1]Feuil4!$1:$1048576,9,FALSE),0)</f>
        <v>0</v>
      </c>
      <c r="G176" s="68">
        <f>+IFERROR(VLOOKUP($B176,[1]Feuil4!$1:$1048576,4,FALSE),0)</f>
        <v>0</v>
      </c>
      <c r="H176" s="68">
        <f>+IFERROR(VLOOKUP($B176,[1]Feuil4!$1:$1048576,3,FALSE),0)</f>
        <v>0</v>
      </c>
      <c r="I176" s="68">
        <f>+IFERROR(VLOOKUP($B176,[1]Feuil4!$1:$1048576,2,FALSE),0)</f>
        <v>0</v>
      </c>
      <c r="J176" s="68">
        <f>+IFERROR(VLOOKUP($B176,[1]Feuil4!$1:$1048576,7,FALSE),0)</f>
        <v>0</v>
      </c>
      <c r="K176" s="68">
        <f>+IFERROR(VLOOKUP($B176,[1]Feuil4!$1:$1048576,8,FALSE),0)</f>
        <v>0</v>
      </c>
      <c r="L176" s="68">
        <f>+IFERROR(VLOOKUP($B176,[1]Feuil4!$1:$1048576,6,FALSE),0)</f>
        <v>0</v>
      </c>
      <c r="M176" s="68">
        <f>+IFERROR(VLOOKUP($B176,[1]Feuil4!$1:$1048576,5,FALSE),0)</f>
        <v>0</v>
      </c>
      <c r="N176" s="68">
        <f>+IFERROR(VLOOKUP($B176,[1]Feuil4!$1:$1048576,11,FALSE),0)</f>
        <v>0</v>
      </c>
      <c r="O176" s="68">
        <f>IFERROR(VLOOKUP(A176,'[2]TOTAL M11M12 par région'!$1:$1048576,14,FALSE),0)</f>
        <v>0</v>
      </c>
      <c r="P176" s="68">
        <f>IFERROR(VLOOKUP(A176,'[3]Recours excep-C2 2016'!$1:$1048576,36,FALSE),0)</f>
        <v>0</v>
      </c>
      <c r="Q176" s="70">
        <f t="shared" si="2"/>
        <v>0</v>
      </c>
    </row>
    <row r="177" spans="1:18" hidden="1" x14ac:dyDescent="0.25">
      <c r="A177" s="6" t="s">
        <v>34</v>
      </c>
      <c r="B177" s="6" t="s">
        <v>35</v>
      </c>
      <c r="C177" s="6" t="s">
        <v>23</v>
      </c>
      <c r="D177" s="6" t="s">
        <v>1065</v>
      </c>
      <c r="E177" s="68">
        <f>+IFERROR(VLOOKUP($B177,[1]Feuil4!$1:$1048576,10,FALSE),0)</f>
        <v>0</v>
      </c>
      <c r="F177" s="68">
        <f>+IFERROR(VLOOKUP($B177,[1]Feuil4!$1:$1048576,9,FALSE),0)</f>
        <v>0</v>
      </c>
      <c r="G177" s="68">
        <f>+IFERROR(VLOOKUP($B177,[1]Feuil4!$1:$1048576,4,FALSE),0)</f>
        <v>0</v>
      </c>
      <c r="H177" s="68">
        <f>+IFERROR(VLOOKUP($B177,[1]Feuil4!$1:$1048576,3,FALSE),0)</f>
        <v>0</v>
      </c>
      <c r="I177" s="68">
        <f>+IFERROR(VLOOKUP($B177,[1]Feuil4!$1:$1048576,2,FALSE),0)</f>
        <v>0</v>
      </c>
      <c r="J177" s="68">
        <f>+IFERROR(VLOOKUP($B177,[1]Feuil4!$1:$1048576,7,FALSE),0)</f>
        <v>0</v>
      </c>
      <c r="K177" s="68">
        <f>+IFERROR(VLOOKUP($B177,[1]Feuil4!$1:$1048576,8,FALSE),0)</f>
        <v>0</v>
      </c>
      <c r="L177" s="68">
        <f>+IFERROR(VLOOKUP($B177,[1]Feuil4!$1:$1048576,6,FALSE),0)</f>
        <v>0</v>
      </c>
      <c r="M177" s="68">
        <f>+IFERROR(VLOOKUP($B177,[1]Feuil4!$1:$1048576,5,FALSE),0)</f>
        <v>0</v>
      </c>
      <c r="N177" s="68">
        <f>+IFERROR(VLOOKUP($B177,[1]Feuil4!$1:$1048576,11,FALSE),0)</f>
        <v>0</v>
      </c>
      <c r="O177" s="68">
        <f>IFERROR(VLOOKUP(A177,'[2]TOTAL M11M12 par région'!$1:$1048576,14,FALSE),0)</f>
        <v>0</v>
      </c>
      <c r="P177" s="68">
        <f>IFERROR(VLOOKUP(A177,'[3]Recours excep-C2 2016'!$1:$1048576,36,FALSE),0)</f>
        <v>0</v>
      </c>
      <c r="Q177" s="70">
        <f t="shared" si="2"/>
        <v>0</v>
      </c>
    </row>
    <row r="178" spans="1:18" x14ac:dyDescent="0.25">
      <c r="A178" s="6" t="s">
        <v>55</v>
      </c>
      <c r="B178" s="6" t="s">
        <v>56</v>
      </c>
      <c r="C178" s="6" t="s">
        <v>23</v>
      </c>
      <c r="D178" s="6" t="s">
        <v>1065</v>
      </c>
      <c r="E178" s="68">
        <f>+IFERROR(VLOOKUP($B178,[1]Feuil4!$1:$1048576,10,FALSE),0)</f>
        <v>0</v>
      </c>
      <c r="F178" s="68">
        <f>+IFERROR(VLOOKUP($B178,[1]Feuil4!$1:$1048576,9,FALSE),0)</f>
        <v>0</v>
      </c>
      <c r="G178" s="68">
        <f>+IFERROR(VLOOKUP($B178,[1]Feuil4!$1:$1048576,4,FALSE),0)</f>
        <v>0</v>
      </c>
      <c r="H178" s="68">
        <f>+IFERROR(VLOOKUP($B178,[1]Feuil4!$1:$1048576,3,FALSE),0)</f>
        <v>0</v>
      </c>
      <c r="I178" s="68">
        <f>+IFERROR(VLOOKUP($B178,[1]Feuil4!$1:$1048576,2,FALSE),0)</f>
        <v>0</v>
      </c>
      <c r="J178" s="68">
        <f>+IFERROR(VLOOKUP($B178,[1]Feuil4!$1:$1048576,7,FALSE),0)</f>
        <v>0</v>
      </c>
      <c r="K178" s="68">
        <f>+IFERROR(VLOOKUP($B178,[1]Feuil4!$1:$1048576,8,FALSE),0)</f>
        <v>0</v>
      </c>
      <c r="L178" s="68">
        <f>+IFERROR(VLOOKUP($B178,[1]Feuil4!$1:$1048576,6,FALSE),0)</f>
        <v>0</v>
      </c>
      <c r="M178" s="68">
        <f>+IFERROR(VLOOKUP($B178,[1]Feuil4!$1:$1048576,5,FALSE),0)</f>
        <v>0</v>
      </c>
      <c r="N178" s="68">
        <f>+IFERROR(VLOOKUP($B178,[1]Feuil4!$1:$1048576,11,FALSE),0)</f>
        <v>0</v>
      </c>
      <c r="O178" s="68">
        <f>IFERROR(VLOOKUP(A178,'[2]TOTAL M11M12 par région'!$1:$1048576,14,FALSE),0)</f>
        <v>3984.0746505647439</v>
      </c>
      <c r="P178" s="68">
        <f>IFERROR(VLOOKUP(A178,'[3]Recours excep-C2 2016'!$1:$1048576,36,FALSE),0)</f>
        <v>0</v>
      </c>
      <c r="Q178" s="70">
        <f t="shared" si="2"/>
        <v>3984.0746505647439</v>
      </c>
    </row>
    <row r="179" spans="1:18" s="63" customFormat="1" x14ac:dyDescent="0.25">
      <c r="A179" s="64" t="s">
        <v>1219</v>
      </c>
      <c r="B179" s="64" t="s">
        <v>1220</v>
      </c>
      <c r="C179" s="64" t="s">
        <v>78</v>
      </c>
      <c r="D179" s="64" t="s">
        <v>1065</v>
      </c>
      <c r="E179" s="68">
        <f>+IFERROR(VLOOKUP($B179,[1]Feuil4!$1:$1048576,10,FALSE),0)</f>
        <v>0</v>
      </c>
      <c r="F179" s="68">
        <f>+IFERROR(VLOOKUP($B179,[1]Feuil4!$1:$1048576,9,FALSE),0)</f>
        <v>0</v>
      </c>
      <c r="G179" s="68">
        <f>+IFERROR(VLOOKUP($B179,[1]Feuil4!$1:$1048576,4,FALSE),0)</f>
        <v>0</v>
      </c>
      <c r="H179" s="68">
        <f>+IFERROR(VLOOKUP($B179,[1]Feuil4!$1:$1048576,3,FALSE),0)</f>
        <v>0</v>
      </c>
      <c r="I179" s="68">
        <f>+IFERROR(VLOOKUP($B179,[1]Feuil4!$1:$1048576,2,FALSE),0)</f>
        <v>0</v>
      </c>
      <c r="J179" s="68">
        <f>+IFERROR(VLOOKUP($B179,[1]Feuil4!$1:$1048576,7,FALSE),0)</f>
        <v>0</v>
      </c>
      <c r="K179" s="68">
        <f>+IFERROR(VLOOKUP($B179,[1]Feuil4!$1:$1048576,8,FALSE),0)</f>
        <v>0</v>
      </c>
      <c r="L179" s="68">
        <f>+IFERROR(VLOOKUP($B179,[1]Feuil4!$1:$1048576,6,FALSE),0)</f>
        <v>0</v>
      </c>
      <c r="M179" s="68">
        <f>+IFERROR(VLOOKUP($B179,[1]Feuil4!$1:$1048576,5,FALSE),0)</f>
        <v>0</v>
      </c>
      <c r="N179" s="68">
        <f>+IFERROR(VLOOKUP($B179,[1]Feuil4!$1:$1048576,11,FALSE),0)</f>
        <v>0</v>
      </c>
      <c r="O179" s="68">
        <f>IFERROR(VLOOKUP(A179,'[2]TOTAL M11M12 par région'!$1:$1048576,14,FALSE),0)</f>
        <v>2674.055512199473</v>
      </c>
      <c r="P179" s="68">
        <f>IFERROR(VLOOKUP(A179,'[3]Recours excep-C2 2016'!$1:$1048576,36,FALSE),0)</f>
        <v>0</v>
      </c>
      <c r="Q179" s="70">
        <f t="shared" si="2"/>
        <v>2674.055512199473</v>
      </c>
      <c r="R179" s="33"/>
    </row>
    <row r="180" spans="1:18" x14ac:dyDescent="0.25">
      <c r="A180" s="25" t="s">
        <v>828</v>
      </c>
      <c r="B180" s="6" t="s">
        <v>1008</v>
      </c>
      <c r="C180" s="6" t="s">
        <v>78</v>
      </c>
      <c r="D180" s="6" t="s">
        <v>1065</v>
      </c>
      <c r="E180" s="68">
        <f>+IFERROR(VLOOKUP($B180,[1]Feuil4!$1:$1048576,10,FALSE),0)</f>
        <v>0</v>
      </c>
      <c r="F180" s="68">
        <f>+IFERROR(VLOOKUP($B180,[1]Feuil4!$1:$1048576,9,FALSE),0)</f>
        <v>0</v>
      </c>
      <c r="G180" s="68">
        <f>+IFERROR(VLOOKUP($B180,[1]Feuil4!$1:$1048576,4,FALSE),0)</f>
        <v>0</v>
      </c>
      <c r="H180" s="68">
        <f>+IFERROR(VLOOKUP($B180,[1]Feuil4!$1:$1048576,3,FALSE),0)</f>
        <v>0</v>
      </c>
      <c r="I180" s="68">
        <f>+IFERROR(VLOOKUP($B180,[1]Feuil4!$1:$1048576,2,FALSE),0)</f>
        <v>0</v>
      </c>
      <c r="J180" s="68">
        <f>+IFERROR(VLOOKUP($B180,[1]Feuil4!$1:$1048576,7,FALSE),0)</f>
        <v>0</v>
      </c>
      <c r="K180" s="68">
        <f>+IFERROR(VLOOKUP($B180,[1]Feuil4!$1:$1048576,8,FALSE),0)</f>
        <v>0</v>
      </c>
      <c r="L180" s="68">
        <f>+IFERROR(VLOOKUP($B180,[1]Feuil4!$1:$1048576,6,FALSE),0)</f>
        <v>0</v>
      </c>
      <c r="M180" s="68">
        <f>+IFERROR(VLOOKUP($B180,[1]Feuil4!$1:$1048576,5,FALSE),0)</f>
        <v>0</v>
      </c>
      <c r="N180" s="68">
        <f>+IFERROR(VLOOKUP($B180,[1]Feuil4!$1:$1048576,11,FALSE),0)</f>
        <v>0</v>
      </c>
      <c r="O180" s="68">
        <f>IFERROR(VLOOKUP(A180,'[2]TOTAL M11M12 par région'!$1:$1048576,14,FALSE),0)</f>
        <v>27542.781884289259</v>
      </c>
      <c r="P180" s="68">
        <f>IFERROR(VLOOKUP(A180,'[3]Recours excep-C2 2016'!$1:$1048576,36,FALSE),0)</f>
        <v>0</v>
      </c>
      <c r="Q180" s="70">
        <f t="shared" si="2"/>
        <v>27542.781884289259</v>
      </c>
    </row>
    <row r="181" spans="1:18" s="44" customFormat="1" x14ac:dyDescent="0.25">
      <c r="A181" s="74" t="s">
        <v>1194</v>
      </c>
      <c r="B181" s="49" t="s">
        <v>1193</v>
      </c>
      <c r="C181" s="48" t="s">
        <v>78</v>
      </c>
      <c r="D181" s="48" t="s">
        <v>1065</v>
      </c>
      <c r="E181" s="68">
        <f>+IFERROR(VLOOKUP($B181,[1]Feuil4!$1:$1048576,10,FALSE),0)</f>
        <v>0</v>
      </c>
      <c r="F181" s="68">
        <f>+IFERROR(VLOOKUP($B181,[1]Feuil4!$1:$1048576,9,FALSE),0)</f>
        <v>0</v>
      </c>
      <c r="G181" s="68">
        <f>+IFERROR(VLOOKUP($B181,[1]Feuil4!$1:$1048576,4,FALSE),0)</f>
        <v>0</v>
      </c>
      <c r="H181" s="68">
        <f>+IFERROR(VLOOKUP($B181,[1]Feuil4!$1:$1048576,3,FALSE),0)</f>
        <v>0</v>
      </c>
      <c r="I181" s="68">
        <f>+IFERROR(VLOOKUP($B181,[1]Feuil4!$1:$1048576,2,FALSE),0)</f>
        <v>0</v>
      </c>
      <c r="J181" s="68">
        <f>+IFERROR(VLOOKUP($B181,[1]Feuil4!$1:$1048576,7,FALSE),0)</f>
        <v>0</v>
      </c>
      <c r="K181" s="68">
        <f>+IFERROR(VLOOKUP($B181,[1]Feuil4!$1:$1048576,8,FALSE),0)</f>
        <v>0</v>
      </c>
      <c r="L181" s="68">
        <f>+IFERROR(VLOOKUP($B181,[1]Feuil4!$1:$1048576,6,FALSE),0)</f>
        <v>0</v>
      </c>
      <c r="M181" s="68">
        <f>+IFERROR(VLOOKUP($B181,[1]Feuil4!$1:$1048576,5,FALSE),0)</f>
        <v>0</v>
      </c>
      <c r="N181" s="68">
        <f>+IFERROR(VLOOKUP($B181,[1]Feuil4!$1:$1048576,11,FALSE),0)</f>
        <v>0</v>
      </c>
      <c r="O181" s="68">
        <f>IFERROR(VLOOKUP(A181,'[2]TOTAL M11M12 par région'!$1:$1048576,14,FALSE),0)</f>
        <v>9466.1565131861353</v>
      </c>
      <c r="P181" s="68">
        <f>IFERROR(VLOOKUP(A181,'[3]Recours excep-C2 2016'!$1:$1048576,36,FALSE),0)</f>
        <v>0</v>
      </c>
      <c r="Q181" s="70">
        <f t="shared" si="2"/>
        <v>9466.1565131861353</v>
      </c>
      <c r="R181" s="33"/>
    </row>
    <row r="182" spans="1:18" s="63" customFormat="1" x14ac:dyDescent="0.25">
      <c r="A182" s="73" t="s">
        <v>1221</v>
      </c>
      <c r="B182" s="64" t="s">
        <v>1251</v>
      </c>
      <c r="C182" s="64" t="s">
        <v>78</v>
      </c>
      <c r="D182" s="64" t="s">
        <v>1065</v>
      </c>
      <c r="E182" s="68">
        <f>+IFERROR(VLOOKUP($B182,[1]Feuil4!$1:$1048576,10,FALSE),0)</f>
        <v>0</v>
      </c>
      <c r="F182" s="68">
        <f>+IFERROR(VLOOKUP($B182,[1]Feuil4!$1:$1048576,9,FALSE),0)</f>
        <v>0</v>
      </c>
      <c r="G182" s="68">
        <f>+IFERROR(VLOOKUP($B182,[1]Feuil4!$1:$1048576,4,FALSE),0)</f>
        <v>0</v>
      </c>
      <c r="H182" s="68">
        <f>+IFERROR(VLOOKUP($B182,[1]Feuil4!$1:$1048576,3,FALSE),0)</f>
        <v>0</v>
      </c>
      <c r="I182" s="68">
        <f>+IFERROR(VLOOKUP($B182,[1]Feuil4!$1:$1048576,2,FALSE),0)</f>
        <v>0</v>
      </c>
      <c r="J182" s="68">
        <f>+IFERROR(VLOOKUP($B182,[1]Feuil4!$1:$1048576,7,FALSE),0)</f>
        <v>0</v>
      </c>
      <c r="K182" s="68">
        <f>+IFERROR(VLOOKUP($B182,[1]Feuil4!$1:$1048576,8,FALSE),0)</f>
        <v>0</v>
      </c>
      <c r="L182" s="68">
        <f>+IFERROR(VLOOKUP($B182,[1]Feuil4!$1:$1048576,6,FALSE),0)</f>
        <v>0</v>
      </c>
      <c r="M182" s="68">
        <f>+IFERROR(VLOOKUP($B182,[1]Feuil4!$1:$1048576,5,FALSE),0)</f>
        <v>0</v>
      </c>
      <c r="N182" s="68">
        <f>+IFERROR(VLOOKUP($B182,[1]Feuil4!$1:$1048576,11,FALSE),0)</f>
        <v>0</v>
      </c>
      <c r="O182" s="68">
        <f>IFERROR(VLOOKUP(A182,'[2]TOTAL M11M12 par région'!$1:$1048576,14,FALSE),0)</f>
        <v>125.34707007715451</v>
      </c>
      <c r="P182" s="68">
        <f>IFERROR(VLOOKUP(A182,'[3]Recours excep-C2 2016'!$1:$1048576,36,FALSE),0)</f>
        <v>0</v>
      </c>
      <c r="Q182" s="70">
        <f t="shared" si="2"/>
        <v>125.34707007715451</v>
      </c>
      <c r="R182" s="33"/>
    </row>
    <row r="183" spans="1:18" x14ac:dyDescent="0.25">
      <c r="A183" s="6" t="s">
        <v>106</v>
      </c>
      <c r="B183" s="6" t="s">
        <v>107</v>
      </c>
      <c r="C183" s="6" t="s">
        <v>78</v>
      </c>
      <c r="D183" s="6" t="s">
        <v>1065</v>
      </c>
      <c r="E183" s="68">
        <f>+IFERROR(VLOOKUP($B183,[1]Feuil4!$1:$1048576,10,FALSE),0)</f>
        <v>0</v>
      </c>
      <c r="F183" s="68">
        <f>+IFERROR(VLOOKUP($B183,[1]Feuil4!$1:$1048576,9,FALSE),0)</f>
        <v>0</v>
      </c>
      <c r="G183" s="68">
        <f>+IFERROR(VLOOKUP($B183,[1]Feuil4!$1:$1048576,4,FALSE),0)</f>
        <v>0</v>
      </c>
      <c r="H183" s="68">
        <f>+IFERROR(VLOOKUP($B183,[1]Feuil4!$1:$1048576,3,FALSE),0)</f>
        <v>0</v>
      </c>
      <c r="I183" s="68">
        <f>+IFERROR(VLOOKUP($B183,[1]Feuil4!$1:$1048576,2,FALSE),0)</f>
        <v>0</v>
      </c>
      <c r="J183" s="68">
        <f>+IFERROR(VLOOKUP($B183,[1]Feuil4!$1:$1048576,7,FALSE),0)</f>
        <v>0</v>
      </c>
      <c r="K183" s="68">
        <f>+IFERROR(VLOOKUP($B183,[1]Feuil4!$1:$1048576,8,FALSE),0)</f>
        <v>0</v>
      </c>
      <c r="L183" s="68">
        <f>+IFERROR(VLOOKUP($B183,[1]Feuil4!$1:$1048576,6,FALSE),0)</f>
        <v>0</v>
      </c>
      <c r="M183" s="68">
        <f>+IFERROR(VLOOKUP($B183,[1]Feuil4!$1:$1048576,5,FALSE),0)</f>
        <v>0</v>
      </c>
      <c r="N183" s="68">
        <f>+IFERROR(VLOOKUP($B183,[1]Feuil4!$1:$1048576,11,FALSE),0)</f>
        <v>0</v>
      </c>
      <c r="O183" s="68">
        <f>IFERROR(VLOOKUP(A183,'[2]TOTAL M11M12 par région'!$1:$1048576,14,FALSE),0)</f>
        <v>0</v>
      </c>
      <c r="P183" s="68">
        <f>IFERROR(VLOOKUP(A183,'[3]Recours excep-C2 2016'!$1:$1048576,36,FALSE),0)</f>
        <v>994.36627074135515</v>
      </c>
      <c r="Q183" s="70">
        <f t="shared" si="2"/>
        <v>994.36627074135515</v>
      </c>
      <c r="R183"/>
    </row>
    <row r="184" spans="1:18" x14ac:dyDescent="0.25">
      <c r="A184" s="6" t="s">
        <v>104</v>
      </c>
      <c r="B184" s="6" t="s">
        <v>105</v>
      </c>
      <c r="C184" s="6" t="s">
        <v>78</v>
      </c>
      <c r="D184" s="6" t="s">
        <v>1065</v>
      </c>
      <c r="E184" s="68">
        <f>+IFERROR(VLOOKUP($B184,[1]Feuil4!$1:$1048576,10,FALSE),0)</f>
        <v>0</v>
      </c>
      <c r="F184" s="68">
        <f>+IFERROR(VLOOKUP($B184,[1]Feuil4!$1:$1048576,9,FALSE),0)</f>
        <v>0</v>
      </c>
      <c r="G184" s="68">
        <f>+IFERROR(VLOOKUP($B184,[1]Feuil4!$1:$1048576,4,FALSE),0)</f>
        <v>0</v>
      </c>
      <c r="H184" s="68">
        <f>+IFERROR(VLOOKUP($B184,[1]Feuil4!$1:$1048576,3,FALSE),0)</f>
        <v>0</v>
      </c>
      <c r="I184" s="68">
        <f>+IFERROR(VLOOKUP($B184,[1]Feuil4!$1:$1048576,2,FALSE),0)</f>
        <v>0</v>
      </c>
      <c r="J184" s="68">
        <f>+IFERROR(VLOOKUP($B184,[1]Feuil4!$1:$1048576,7,FALSE),0)</f>
        <v>0</v>
      </c>
      <c r="K184" s="68">
        <f>+IFERROR(VLOOKUP($B184,[1]Feuil4!$1:$1048576,8,FALSE),0)</f>
        <v>0</v>
      </c>
      <c r="L184" s="68">
        <f>+IFERROR(VLOOKUP($B184,[1]Feuil4!$1:$1048576,6,FALSE),0)</f>
        <v>0</v>
      </c>
      <c r="M184" s="68">
        <f>+IFERROR(VLOOKUP($B184,[1]Feuil4!$1:$1048576,5,FALSE),0)</f>
        <v>0</v>
      </c>
      <c r="N184" s="68">
        <f>+IFERROR(VLOOKUP($B184,[1]Feuil4!$1:$1048576,11,FALSE),0)</f>
        <v>0</v>
      </c>
      <c r="O184" s="68">
        <f>IFERROR(VLOOKUP(A184,'[2]TOTAL M11M12 par région'!$1:$1048576,14,FALSE),0)</f>
        <v>61560.905187952565</v>
      </c>
      <c r="P184" s="68">
        <f>IFERROR(VLOOKUP(A184,'[3]Recours excep-C2 2016'!$1:$1048576,36,FALSE),0)</f>
        <v>88912.099613930841</v>
      </c>
      <c r="Q184" s="70">
        <f t="shared" si="2"/>
        <v>150473.00480188342</v>
      </c>
      <c r="R184"/>
    </row>
    <row r="185" spans="1:18" hidden="1" x14ac:dyDescent="0.25">
      <c r="A185" s="25" t="s">
        <v>24</v>
      </c>
      <c r="B185" s="6" t="s">
        <v>25</v>
      </c>
      <c r="C185" s="6" t="s">
        <v>23</v>
      </c>
      <c r="D185" s="6" t="s">
        <v>1065</v>
      </c>
      <c r="E185" s="68">
        <f>+IFERROR(VLOOKUP($B185,[1]Feuil4!$1:$1048576,10,FALSE),0)</f>
        <v>0</v>
      </c>
      <c r="F185" s="68">
        <f>+IFERROR(VLOOKUP($B185,[1]Feuil4!$1:$1048576,9,FALSE),0)</f>
        <v>0</v>
      </c>
      <c r="G185" s="68">
        <f>+IFERROR(VLOOKUP($B185,[1]Feuil4!$1:$1048576,4,FALSE),0)</f>
        <v>0</v>
      </c>
      <c r="H185" s="68">
        <f>+IFERROR(VLOOKUP($B185,[1]Feuil4!$1:$1048576,3,FALSE),0)</f>
        <v>0</v>
      </c>
      <c r="I185" s="68">
        <f>+IFERROR(VLOOKUP($B185,[1]Feuil4!$1:$1048576,2,FALSE),0)</f>
        <v>0</v>
      </c>
      <c r="J185" s="68">
        <f>+IFERROR(VLOOKUP($B185,[1]Feuil4!$1:$1048576,7,FALSE),0)</f>
        <v>0</v>
      </c>
      <c r="K185" s="68">
        <f>+IFERROR(VLOOKUP($B185,[1]Feuil4!$1:$1048576,8,FALSE),0)</f>
        <v>0</v>
      </c>
      <c r="L185" s="68">
        <f>+IFERROR(VLOOKUP($B185,[1]Feuil4!$1:$1048576,6,FALSE),0)</f>
        <v>0</v>
      </c>
      <c r="M185" s="68">
        <f>+IFERROR(VLOOKUP($B185,[1]Feuil4!$1:$1048576,5,FALSE),0)</f>
        <v>0</v>
      </c>
      <c r="N185" s="68">
        <f>+IFERROR(VLOOKUP($B185,[1]Feuil4!$1:$1048576,11,FALSE),0)</f>
        <v>0</v>
      </c>
      <c r="O185" s="68">
        <f>IFERROR(VLOOKUP(A185,'[2]TOTAL M11M12 par région'!$1:$1048576,14,FALSE),0)</f>
        <v>0</v>
      </c>
      <c r="P185" s="68">
        <f>IFERROR(VLOOKUP(A185,'[3]Recours excep-C2 2016'!$1:$1048576,36,FALSE),0)</f>
        <v>0</v>
      </c>
      <c r="Q185" s="70">
        <f t="shared" si="2"/>
        <v>0</v>
      </c>
      <c r="R185"/>
    </row>
    <row r="186" spans="1:18" x14ac:dyDescent="0.25">
      <c r="A186" s="25" t="s">
        <v>1009</v>
      </c>
      <c r="B186" s="6" t="s">
        <v>1010</v>
      </c>
      <c r="C186" s="26" t="s">
        <v>20</v>
      </c>
      <c r="D186" s="6" t="s">
        <v>1065</v>
      </c>
      <c r="E186" s="68">
        <f>+IFERROR(VLOOKUP($B186,[1]Feuil4!$1:$1048576,10,FALSE),0)</f>
        <v>0</v>
      </c>
      <c r="F186" s="68">
        <f>+IFERROR(VLOOKUP($B186,[1]Feuil4!$1:$1048576,9,FALSE),0)</f>
        <v>0</v>
      </c>
      <c r="G186" s="68">
        <f>+IFERROR(VLOOKUP($B186,[1]Feuil4!$1:$1048576,4,FALSE),0)</f>
        <v>0</v>
      </c>
      <c r="H186" s="68">
        <f>+IFERROR(VLOOKUP($B186,[1]Feuil4!$1:$1048576,3,FALSE),0)</f>
        <v>0</v>
      </c>
      <c r="I186" s="68">
        <f>+IFERROR(VLOOKUP($B186,[1]Feuil4!$1:$1048576,2,FALSE),0)</f>
        <v>0</v>
      </c>
      <c r="J186" s="68">
        <f>+IFERROR(VLOOKUP($B186,[1]Feuil4!$1:$1048576,7,FALSE),0)</f>
        <v>0</v>
      </c>
      <c r="K186" s="68">
        <f>+IFERROR(VLOOKUP($B186,[1]Feuil4!$1:$1048576,8,FALSE),0)</f>
        <v>0</v>
      </c>
      <c r="L186" s="68">
        <f>+IFERROR(VLOOKUP($B186,[1]Feuil4!$1:$1048576,6,FALSE),0)</f>
        <v>0</v>
      </c>
      <c r="M186" s="68">
        <f>+IFERROR(VLOOKUP($B186,[1]Feuil4!$1:$1048576,5,FALSE),0)</f>
        <v>0</v>
      </c>
      <c r="N186" s="68">
        <f>+IFERROR(VLOOKUP($B186,[1]Feuil4!$1:$1048576,11,FALSE),0)</f>
        <v>0</v>
      </c>
      <c r="O186" s="68">
        <f>IFERROR(VLOOKUP(A186,'[2]TOTAL M11M12 par région'!$1:$1048576,14,FALSE),0)</f>
        <v>16290.524276082971</v>
      </c>
      <c r="P186" s="68">
        <f>IFERROR(VLOOKUP(A186,'[3]Recours excep-C2 2016'!$1:$1048576,36,FALSE),0)</f>
        <v>0</v>
      </c>
      <c r="Q186" s="70">
        <f t="shared" si="2"/>
        <v>16290.524276082971</v>
      </c>
      <c r="R186"/>
    </row>
    <row r="187" spans="1:18" x14ac:dyDescent="0.25">
      <c r="A187" s="6" t="s">
        <v>98</v>
      </c>
      <c r="B187" s="6" t="s">
        <v>99</v>
      </c>
      <c r="C187" s="6" t="s">
        <v>50</v>
      </c>
      <c r="D187" s="6" t="s">
        <v>1065</v>
      </c>
      <c r="E187" s="68">
        <f>+IFERROR(VLOOKUP($B187,[1]Feuil4!$1:$1048576,10,FALSE),0)</f>
        <v>0</v>
      </c>
      <c r="F187" s="68">
        <f>+IFERROR(VLOOKUP($B187,[1]Feuil4!$1:$1048576,9,FALSE),0)</f>
        <v>0</v>
      </c>
      <c r="G187" s="68">
        <f>+IFERROR(VLOOKUP($B187,[1]Feuil4!$1:$1048576,4,FALSE),0)</f>
        <v>0</v>
      </c>
      <c r="H187" s="68">
        <f>+IFERROR(VLOOKUP($B187,[1]Feuil4!$1:$1048576,3,FALSE),0)</f>
        <v>0</v>
      </c>
      <c r="I187" s="68">
        <f>+IFERROR(VLOOKUP($B187,[1]Feuil4!$1:$1048576,2,FALSE),0)</f>
        <v>0</v>
      </c>
      <c r="J187" s="68">
        <f>+IFERROR(VLOOKUP($B187,[1]Feuil4!$1:$1048576,7,FALSE),0)</f>
        <v>0</v>
      </c>
      <c r="K187" s="68">
        <f>+IFERROR(VLOOKUP($B187,[1]Feuil4!$1:$1048576,8,FALSE),0)</f>
        <v>0</v>
      </c>
      <c r="L187" s="68">
        <f>+IFERROR(VLOOKUP($B187,[1]Feuil4!$1:$1048576,6,FALSE),0)</f>
        <v>0</v>
      </c>
      <c r="M187" s="68">
        <f>+IFERROR(VLOOKUP($B187,[1]Feuil4!$1:$1048576,5,FALSE),0)</f>
        <v>0</v>
      </c>
      <c r="N187" s="68">
        <f>+IFERROR(VLOOKUP($B187,[1]Feuil4!$1:$1048576,11,FALSE),0)</f>
        <v>0</v>
      </c>
      <c r="O187" s="68">
        <f>IFERROR(VLOOKUP(A187,'[2]TOTAL M11M12 par région'!$1:$1048576,14,FALSE),0)</f>
        <v>55491.872068986413</v>
      </c>
      <c r="P187" s="68">
        <f>IFERROR(VLOOKUP(A187,'[3]Recours excep-C2 2016'!$1:$1048576,36,FALSE),0)</f>
        <v>365749.3798599384</v>
      </c>
      <c r="Q187" s="70">
        <f t="shared" si="2"/>
        <v>421241.25192892482</v>
      </c>
      <c r="R187"/>
    </row>
    <row r="188" spans="1:18" hidden="1" x14ac:dyDescent="0.25">
      <c r="A188" s="6" t="s">
        <v>108</v>
      </c>
      <c r="B188" s="6" t="s">
        <v>109</v>
      </c>
      <c r="C188" s="6" t="s">
        <v>23</v>
      </c>
      <c r="D188" s="6" t="s">
        <v>1065</v>
      </c>
      <c r="E188" s="68">
        <f>+IFERROR(VLOOKUP($B188,[1]Feuil4!$1:$1048576,10,FALSE),0)</f>
        <v>0</v>
      </c>
      <c r="F188" s="68">
        <f>+IFERROR(VLOOKUP($B188,[1]Feuil4!$1:$1048576,9,FALSE),0)</f>
        <v>0</v>
      </c>
      <c r="G188" s="68">
        <f>+IFERROR(VLOOKUP($B188,[1]Feuil4!$1:$1048576,4,FALSE),0)</f>
        <v>0</v>
      </c>
      <c r="H188" s="68">
        <f>+IFERROR(VLOOKUP($B188,[1]Feuil4!$1:$1048576,3,FALSE),0)</f>
        <v>0</v>
      </c>
      <c r="I188" s="68">
        <f>+IFERROR(VLOOKUP($B188,[1]Feuil4!$1:$1048576,2,FALSE),0)</f>
        <v>0</v>
      </c>
      <c r="J188" s="68">
        <f>+IFERROR(VLOOKUP($B188,[1]Feuil4!$1:$1048576,7,FALSE),0)</f>
        <v>0</v>
      </c>
      <c r="K188" s="68">
        <f>+IFERROR(VLOOKUP($B188,[1]Feuil4!$1:$1048576,8,FALSE),0)</f>
        <v>0</v>
      </c>
      <c r="L188" s="68">
        <f>+IFERROR(VLOOKUP($B188,[1]Feuil4!$1:$1048576,6,FALSE),0)</f>
        <v>0</v>
      </c>
      <c r="M188" s="68">
        <f>+IFERROR(VLOOKUP($B188,[1]Feuil4!$1:$1048576,5,FALSE),0)</f>
        <v>0</v>
      </c>
      <c r="N188" s="68">
        <f>+IFERROR(VLOOKUP($B188,[1]Feuil4!$1:$1048576,11,FALSE),0)</f>
        <v>0</v>
      </c>
      <c r="O188" s="68">
        <f>IFERROR(VLOOKUP(A188,'[2]TOTAL M11M12 par région'!$1:$1048576,14,FALSE),0)</f>
        <v>0</v>
      </c>
      <c r="P188" s="68">
        <f>IFERROR(VLOOKUP(A188,'[3]Recours excep-C2 2016'!$1:$1048576,36,FALSE),0)</f>
        <v>0</v>
      </c>
      <c r="Q188" s="70">
        <f t="shared" si="2"/>
        <v>0</v>
      </c>
      <c r="R188"/>
    </row>
    <row r="189" spans="1:18" x14ac:dyDescent="0.25">
      <c r="A189" s="6" t="s">
        <v>72</v>
      </c>
      <c r="B189" s="6" t="s">
        <v>73</v>
      </c>
      <c r="C189" s="6" t="s">
        <v>17</v>
      </c>
      <c r="D189" s="6" t="s">
        <v>1065</v>
      </c>
      <c r="E189" s="68">
        <f>+IFERROR(VLOOKUP($B189,[1]Feuil4!$1:$1048576,10,FALSE),0)</f>
        <v>0</v>
      </c>
      <c r="F189" s="68">
        <f>+IFERROR(VLOOKUP($B189,[1]Feuil4!$1:$1048576,9,FALSE),0)</f>
        <v>0</v>
      </c>
      <c r="G189" s="68">
        <f>+IFERROR(VLOOKUP($B189,[1]Feuil4!$1:$1048576,4,FALSE),0)</f>
        <v>534192</v>
      </c>
      <c r="H189" s="68">
        <f>+IFERROR(VLOOKUP($B189,[1]Feuil4!$1:$1048576,3,FALSE),0)</f>
        <v>0</v>
      </c>
      <c r="I189" s="68">
        <f>+IFERROR(VLOOKUP($B189,[1]Feuil4!$1:$1048576,2,FALSE),0)</f>
        <v>166027</v>
      </c>
      <c r="J189" s="68">
        <f>+IFERROR(VLOOKUP($B189,[1]Feuil4!$1:$1048576,7,FALSE),0)</f>
        <v>791773</v>
      </c>
      <c r="K189" s="68">
        <f>+IFERROR(VLOOKUP($B189,[1]Feuil4!$1:$1048576,8,FALSE),0)</f>
        <v>0</v>
      </c>
      <c r="L189" s="68">
        <f>+IFERROR(VLOOKUP($B189,[1]Feuil4!$1:$1048576,6,FALSE),0)</f>
        <v>0</v>
      </c>
      <c r="M189" s="68">
        <f>+IFERROR(VLOOKUP($B189,[1]Feuil4!$1:$1048576,5,FALSE),0)</f>
        <v>0</v>
      </c>
      <c r="N189" s="68">
        <f>+IFERROR(VLOOKUP($B189,[1]Feuil4!$1:$1048576,11,FALSE),0)</f>
        <v>239056</v>
      </c>
      <c r="O189" s="68">
        <f>IFERROR(VLOOKUP(A189,'[2]TOTAL M11M12 par région'!$1:$1048576,14,FALSE),0)</f>
        <v>147500.73663890082</v>
      </c>
      <c r="P189" s="68">
        <f>IFERROR(VLOOKUP(A189,'[3]Recours excep-C2 2016'!$1:$1048576,36,FALSE),0)</f>
        <v>823241.9221717983</v>
      </c>
      <c r="Q189" s="70">
        <f t="shared" si="2"/>
        <v>2701790.6588106994</v>
      </c>
      <c r="R189"/>
    </row>
    <row r="190" spans="1:18" x14ac:dyDescent="0.25">
      <c r="A190" s="25" t="s">
        <v>21</v>
      </c>
      <c r="B190" s="6" t="s">
        <v>22</v>
      </c>
      <c r="C190" s="6" t="s">
        <v>23</v>
      </c>
      <c r="D190" s="6" t="s">
        <v>1065</v>
      </c>
      <c r="E190" s="68">
        <f>+IFERROR(VLOOKUP($B190,[1]Feuil4!$1:$1048576,10,FALSE),0)</f>
        <v>0</v>
      </c>
      <c r="F190" s="68">
        <f>+IFERROR(VLOOKUP($B190,[1]Feuil4!$1:$1048576,9,FALSE),0)</f>
        <v>0</v>
      </c>
      <c r="G190" s="68">
        <f>+IFERROR(VLOOKUP($B190,[1]Feuil4!$1:$1048576,4,FALSE),0)</f>
        <v>0</v>
      </c>
      <c r="H190" s="68">
        <f>+IFERROR(VLOOKUP($B190,[1]Feuil4!$1:$1048576,3,FALSE),0)</f>
        <v>0</v>
      </c>
      <c r="I190" s="68">
        <f>+IFERROR(VLOOKUP($B190,[1]Feuil4!$1:$1048576,2,FALSE),0)</f>
        <v>0</v>
      </c>
      <c r="J190" s="68">
        <f>+IFERROR(VLOOKUP($B190,[1]Feuil4!$1:$1048576,7,FALSE),0)</f>
        <v>0</v>
      </c>
      <c r="K190" s="68">
        <f>+IFERROR(VLOOKUP($B190,[1]Feuil4!$1:$1048576,8,FALSE),0)</f>
        <v>0</v>
      </c>
      <c r="L190" s="68">
        <f>+IFERROR(VLOOKUP($B190,[1]Feuil4!$1:$1048576,6,FALSE),0)</f>
        <v>0</v>
      </c>
      <c r="M190" s="68">
        <f>+IFERROR(VLOOKUP($B190,[1]Feuil4!$1:$1048576,5,FALSE),0)</f>
        <v>0</v>
      </c>
      <c r="N190" s="68">
        <f>+IFERROR(VLOOKUP($B190,[1]Feuil4!$1:$1048576,11,FALSE),0)</f>
        <v>0</v>
      </c>
      <c r="O190" s="68">
        <f>IFERROR(VLOOKUP(A190,'[2]TOTAL M11M12 par région'!$1:$1048576,14,FALSE),0)</f>
        <v>-79251.549999999988</v>
      </c>
      <c r="P190" s="68">
        <f>IFERROR(VLOOKUP(A190,'[3]Recours excep-C2 2016'!$1:$1048576,36,FALSE),0)</f>
        <v>0</v>
      </c>
      <c r="Q190" s="70">
        <f t="shared" si="2"/>
        <v>-79251.549999999988</v>
      </c>
      <c r="R190"/>
    </row>
    <row r="191" spans="1:18" x14ac:dyDescent="0.25">
      <c r="A191" s="6" t="s">
        <v>44</v>
      </c>
      <c r="B191" s="6" t="s">
        <v>45</v>
      </c>
      <c r="C191" s="6" t="s">
        <v>23</v>
      </c>
      <c r="D191" s="6" t="s">
        <v>1065</v>
      </c>
      <c r="E191" s="68">
        <f>+IFERROR(VLOOKUP($B191,[1]Feuil4!$1:$1048576,10,FALSE),0)</f>
        <v>0</v>
      </c>
      <c r="F191" s="68">
        <f>+IFERROR(VLOOKUP($B191,[1]Feuil4!$1:$1048576,9,FALSE),0)</f>
        <v>0</v>
      </c>
      <c r="G191" s="68">
        <f>+IFERROR(VLOOKUP($B191,[1]Feuil4!$1:$1048576,4,FALSE),0)</f>
        <v>0</v>
      </c>
      <c r="H191" s="68">
        <f>+IFERROR(VLOOKUP($B191,[1]Feuil4!$1:$1048576,3,FALSE),0)</f>
        <v>0</v>
      </c>
      <c r="I191" s="68">
        <f>+IFERROR(VLOOKUP($B191,[1]Feuil4!$1:$1048576,2,FALSE),0)</f>
        <v>0</v>
      </c>
      <c r="J191" s="68">
        <f>+IFERROR(VLOOKUP($B191,[1]Feuil4!$1:$1048576,7,FALSE),0)</f>
        <v>0</v>
      </c>
      <c r="K191" s="68">
        <f>+IFERROR(VLOOKUP($B191,[1]Feuil4!$1:$1048576,8,FALSE),0)</f>
        <v>0</v>
      </c>
      <c r="L191" s="68">
        <f>+IFERROR(VLOOKUP($B191,[1]Feuil4!$1:$1048576,6,FALSE),0)</f>
        <v>0</v>
      </c>
      <c r="M191" s="68">
        <f>+IFERROR(VLOOKUP($B191,[1]Feuil4!$1:$1048576,5,FALSE),0)</f>
        <v>0</v>
      </c>
      <c r="N191" s="68">
        <f>+IFERROR(VLOOKUP($B191,[1]Feuil4!$1:$1048576,11,FALSE),0)</f>
        <v>0</v>
      </c>
      <c r="O191" s="68">
        <f>IFERROR(VLOOKUP(A191,'[2]TOTAL M11M12 par région'!$1:$1048576,14,FALSE),0)</f>
        <v>22994.151749418044</v>
      </c>
      <c r="P191" s="68">
        <f>IFERROR(VLOOKUP(A191,'[3]Recours excep-C2 2016'!$1:$1048576,36,FALSE),0)</f>
        <v>0</v>
      </c>
      <c r="Q191" s="70">
        <f t="shared" si="2"/>
        <v>22994.151749418044</v>
      </c>
      <c r="R191"/>
    </row>
    <row r="192" spans="1:18" x14ac:dyDescent="0.25">
      <c r="A192" s="6" t="s">
        <v>46</v>
      </c>
      <c r="B192" s="6" t="s">
        <v>59</v>
      </c>
      <c r="C192" s="6" t="s">
        <v>23</v>
      </c>
      <c r="D192" s="6" t="s">
        <v>1065</v>
      </c>
      <c r="E192" s="68">
        <f>+IFERROR(VLOOKUP($B192,[1]Feuil4!$1:$1048576,10,FALSE),0)</f>
        <v>0</v>
      </c>
      <c r="F192" s="68">
        <f>+IFERROR(VLOOKUP($B192,[1]Feuil4!$1:$1048576,9,FALSE),0)</f>
        <v>0</v>
      </c>
      <c r="G192" s="68">
        <f>+IFERROR(VLOOKUP($B192,[1]Feuil4!$1:$1048576,4,FALSE),0)</f>
        <v>0</v>
      </c>
      <c r="H192" s="68">
        <f>+IFERROR(VLOOKUP($B192,[1]Feuil4!$1:$1048576,3,FALSE),0)</f>
        <v>0</v>
      </c>
      <c r="I192" s="68">
        <f>+IFERROR(VLOOKUP($B192,[1]Feuil4!$1:$1048576,2,FALSE),0)</f>
        <v>0</v>
      </c>
      <c r="J192" s="68">
        <f>+IFERROR(VLOOKUP($B192,[1]Feuil4!$1:$1048576,7,FALSE),0)</f>
        <v>0</v>
      </c>
      <c r="K192" s="68">
        <f>+IFERROR(VLOOKUP($B192,[1]Feuil4!$1:$1048576,8,FALSE),0)</f>
        <v>0</v>
      </c>
      <c r="L192" s="68">
        <f>+IFERROR(VLOOKUP($B192,[1]Feuil4!$1:$1048576,6,FALSE),0)</f>
        <v>0</v>
      </c>
      <c r="M192" s="68">
        <f>+IFERROR(VLOOKUP($B192,[1]Feuil4!$1:$1048576,5,FALSE),0)</f>
        <v>0</v>
      </c>
      <c r="N192" s="68">
        <f>+IFERROR(VLOOKUP($B192,[1]Feuil4!$1:$1048576,11,FALSE),0)</f>
        <v>0</v>
      </c>
      <c r="O192" s="68">
        <f>IFERROR(VLOOKUP(A192,'[2]TOTAL M11M12 par région'!$1:$1048576,14,FALSE),0)</f>
        <v>5357.741796352082</v>
      </c>
      <c r="P192" s="68">
        <f>IFERROR(VLOOKUP(A192,'[3]Recours excep-C2 2016'!$1:$1048576,36,FALSE),0)</f>
        <v>0</v>
      </c>
      <c r="Q192" s="70">
        <f t="shared" si="2"/>
        <v>5357.741796352082</v>
      </c>
      <c r="R192"/>
    </row>
    <row r="193" spans="1:18" x14ac:dyDescent="0.25">
      <c r="A193" s="6" t="s">
        <v>96</v>
      </c>
      <c r="B193" s="6" t="s">
        <v>97</v>
      </c>
      <c r="C193" s="6" t="s">
        <v>20</v>
      </c>
      <c r="D193" s="6" t="s">
        <v>1065</v>
      </c>
      <c r="E193" s="68">
        <f>+IFERROR(VLOOKUP($B193,[1]Feuil4!$1:$1048576,10,FALSE),0)</f>
        <v>0</v>
      </c>
      <c r="F193" s="68">
        <f>+IFERROR(VLOOKUP($B193,[1]Feuil4!$1:$1048576,9,FALSE),0)</f>
        <v>0</v>
      </c>
      <c r="G193" s="68">
        <f>+IFERROR(VLOOKUP($B193,[1]Feuil4!$1:$1048576,4,FALSE),0)</f>
        <v>0</v>
      </c>
      <c r="H193" s="68">
        <f>+IFERROR(VLOOKUP($B193,[1]Feuil4!$1:$1048576,3,FALSE),0)</f>
        <v>0</v>
      </c>
      <c r="I193" s="68">
        <f>+IFERROR(VLOOKUP($B193,[1]Feuil4!$1:$1048576,2,FALSE),0)</f>
        <v>0</v>
      </c>
      <c r="J193" s="68">
        <f>+IFERROR(VLOOKUP($B193,[1]Feuil4!$1:$1048576,7,FALSE),0)</f>
        <v>0</v>
      </c>
      <c r="K193" s="68">
        <f>+IFERROR(VLOOKUP($B193,[1]Feuil4!$1:$1048576,8,FALSE),0)</f>
        <v>0</v>
      </c>
      <c r="L193" s="68">
        <f>+IFERROR(VLOOKUP($B193,[1]Feuil4!$1:$1048576,6,FALSE),0)</f>
        <v>0</v>
      </c>
      <c r="M193" s="68">
        <f>+IFERROR(VLOOKUP($B193,[1]Feuil4!$1:$1048576,5,FALSE),0)</f>
        <v>0</v>
      </c>
      <c r="N193" s="68">
        <f>+IFERROR(VLOOKUP($B193,[1]Feuil4!$1:$1048576,11,FALSE),0)</f>
        <v>0</v>
      </c>
      <c r="O193" s="68">
        <f>IFERROR(VLOOKUP(A193,'[2]TOTAL M11M12 par région'!$1:$1048576,14,FALSE),0)</f>
        <v>13114.097556696921</v>
      </c>
      <c r="P193" s="68">
        <f>IFERROR(VLOOKUP(A193,'[3]Recours excep-C2 2016'!$1:$1048576,36,FALSE),0)</f>
        <v>0</v>
      </c>
      <c r="Q193" s="70">
        <f t="shared" ref="Q193:Q257" si="3">SUM(E193:P193)</f>
        <v>13114.097556696921</v>
      </c>
      <c r="R193"/>
    </row>
    <row r="194" spans="1:18" x14ac:dyDescent="0.25">
      <c r="A194" s="6" t="s">
        <v>90</v>
      </c>
      <c r="B194" s="6" t="s">
        <v>91</v>
      </c>
      <c r="C194" s="6" t="s">
        <v>78</v>
      </c>
      <c r="D194" s="6" t="s">
        <v>1065</v>
      </c>
      <c r="E194" s="68">
        <f>+IFERROR(VLOOKUP($B194,[1]Feuil4!$1:$1048576,10,FALSE),0)</f>
        <v>0</v>
      </c>
      <c r="F194" s="68">
        <f>+IFERROR(VLOOKUP($B194,[1]Feuil4!$1:$1048576,9,FALSE),0)</f>
        <v>0</v>
      </c>
      <c r="G194" s="68">
        <f>+IFERROR(VLOOKUP($B194,[1]Feuil4!$1:$1048576,4,FALSE),0)</f>
        <v>0</v>
      </c>
      <c r="H194" s="68">
        <f>+IFERROR(VLOOKUP($B194,[1]Feuil4!$1:$1048576,3,FALSE),0)</f>
        <v>0</v>
      </c>
      <c r="I194" s="68">
        <f>+IFERROR(VLOOKUP($B194,[1]Feuil4!$1:$1048576,2,FALSE),0)</f>
        <v>0</v>
      </c>
      <c r="J194" s="68">
        <f>+IFERROR(VLOOKUP($B194,[1]Feuil4!$1:$1048576,7,FALSE),0)</f>
        <v>0</v>
      </c>
      <c r="K194" s="68">
        <f>+IFERROR(VLOOKUP($B194,[1]Feuil4!$1:$1048576,8,FALSE),0)</f>
        <v>0</v>
      </c>
      <c r="L194" s="68">
        <f>+IFERROR(VLOOKUP($B194,[1]Feuil4!$1:$1048576,6,FALSE),0)</f>
        <v>0</v>
      </c>
      <c r="M194" s="68">
        <f>+IFERROR(VLOOKUP($B194,[1]Feuil4!$1:$1048576,5,FALSE),0)</f>
        <v>0</v>
      </c>
      <c r="N194" s="68">
        <f>+IFERROR(VLOOKUP($B194,[1]Feuil4!$1:$1048576,11,FALSE),0)</f>
        <v>0</v>
      </c>
      <c r="O194" s="68">
        <f>IFERROR(VLOOKUP(A194,'[2]TOTAL M11M12 par région'!$1:$1048576,14,FALSE),0)</f>
        <v>18431.829009384426</v>
      </c>
      <c r="P194" s="68">
        <f>IFERROR(VLOOKUP(A194,'[3]Recours excep-C2 2016'!$1:$1048576,36,FALSE),0)</f>
        <v>15011.618031374348</v>
      </c>
      <c r="Q194" s="70">
        <f t="shared" si="3"/>
        <v>33443.447040758772</v>
      </c>
      <c r="R194"/>
    </row>
    <row r="195" spans="1:18" x14ac:dyDescent="0.25">
      <c r="A195" s="6" t="s">
        <v>88</v>
      </c>
      <c r="B195" s="6" t="s">
        <v>89</v>
      </c>
      <c r="C195" s="7" t="s">
        <v>20</v>
      </c>
      <c r="D195" s="6" t="s">
        <v>1065</v>
      </c>
      <c r="E195" s="68">
        <f>+IFERROR(VLOOKUP($B195,[1]Feuil4!$1:$1048576,10,FALSE),0)</f>
        <v>0</v>
      </c>
      <c r="F195" s="68">
        <f>+IFERROR(VLOOKUP($B195,[1]Feuil4!$1:$1048576,9,FALSE),0)</f>
        <v>0</v>
      </c>
      <c r="G195" s="68">
        <f>+IFERROR(VLOOKUP($B195,[1]Feuil4!$1:$1048576,4,FALSE),0)</f>
        <v>0</v>
      </c>
      <c r="H195" s="68">
        <f>+IFERROR(VLOOKUP($B195,[1]Feuil4!$1:$1048576,3,FALSE),0)</f>
        <v>0</v>
      </c>
      <c r="I195" s="68">
        <f>+IFERROR(VLOOKUP($B195,[1]Feuil4!$1:$1048576,2,FALSE),0)</f>
        <v>0</v>
      </c>
      <c r="J195" s="68">
        <f>+IFERROR(VLOOKUP($B195,[1]Feuil4!$1:$1048576,7,FALSE),0)</f>
        <v>0</v>
      </c>
      <c r="K195" s="68">
        <f>+IFERROR(VLOOKUP($B195,[1]Feuil4!$1:$1048576,8,FALSE),0)</f>
        <v>0</v>
      </c>
      <c r="L195" s="68">
        <f>+IFERROR(VLOOKUP($B195,[1]Feuil4!$1:$1048576,6,FALSE),0)</f>
        <v>0</v>
      </c>
      <c r="M195" s="68">
        <f>+IFERROR(VLOOKUP($B195,[1]Feuil4!$1:$1048576,5,FALSE),0)</f>
        <v>0</v>
      </c>
      <c r="N195" s="68">
        <f>+IFERROR(VLOOKUP($B195,[1]Feuil4!$1:$1048576,11,FALSE),0)</f>
        <v>0</v>
      </c>
      <c r="O195" s="68">
        <f>IFERROR(VLOOKUP(A195,'[2]TOTAL M11M12 par région'!$1:$1048576,14,FALSE),0)</f>
        <v>3412.9103246954674</v>
      </c>
      <c r="P195" s="68">
        <f>IFERROR(VLOOKUP(A195,'[3]Recours excep-C2 2016'!$1:$1048576,36,FALSE),0)</f>
        <v>0</v>
      </c>
      <c r="Q195" s="70">
        <f t="shared" si="3"/>
        <v>3412.9103246954674</v>
      </c>
      <c r="R195"/>
    </row>
    <row r="196" spans="1:18" x14ac:dyDescent="0.25">
      <c r="A196" s="6" t="s">
        <v>70</v>
      </c>
      <c r="B196" s="6" t="s">
        <v>71</v>
      </c>
      <c r="C196" s="6" t="s">
        <v>17</v>
      </c>
      <c r="D196" s="6" t="s">
        <v>1065</v>
      </c>
      <c r="E196" s="68">
        <f>+IFERROR(VLOOKUP($B196,[1]Feuil4!$1:$1048576,10,FALSE),0)</f>
        <v>0</v>
      </c>
      <c r="F196" s="68">
        <f>+IFERROR(VLOOKUP($B196,[1]Feuil4!$1:$1048576,9,FALSE),0)</f>
        <v>0</v>
      </c>
      <c r="G196" s="68">
        <f>+IFERROR(VLOOKUP($B196,[1]Feuil4!$1:$1048576,4,FALSE),0)</f>
        <v>0</v>
      </c>
      <c r="H196" s="68">
        <f>+IFERROR(VLOOKUP($B196,[1]Feuil4!$1:$1048576,3,FALSE),0)</f>
        <v>0</v>
      </c>
      <c r="I196" s="68">
        <f>+IFERROR(VLOOKUP($B196,[1]Feuil4!$1:$1048576,2,FALSE),0)</f>
        <v>0</v>
      </c>
      <c r="J196" s="68">
        <f>+IFERROR(VLOOKUP($B196,[1]Feuil4!$1:$1048576,7,FALSE),0)</f>
        <v>0</v>
      </c>
      <c r="K196" s="68">
        <f>+IFERROR(VLOOKUP($B196,[1]Feuil4!$1:$1048576,8,FALSE),0)</f>
        <v>0</v>
      </c>
      <c r="L196" s="68">
        <f>+IFERROR(VLOOKUP($B196,[1]Feuil4!$1:$1048576,6,FALSE),0)</f>
        <v>0</v>
      </c>
      <c r="M196" s="68">
        <f>+IFERROR(VLOOKUP($B196,[1]Feuil4!$1:$1048576,5,FALSE),0)</f>
        <v>0</v>
      </c>
      <c r="N196" s="68">
        <f>+IFERROR(VLOOKUP($B196,[1]Feuil4!$1:$1048576,11,FALSE),0)</f>
        <v>0</v>
      </c>
      <c r="O196" s="68">
        <f>IFERROR(VLOOKUP(A196,'[2]TOTAL M11M12 par région'!$1:$1048576,14,FALSE),0)</f>
        <v>85152.918351232714</v>
      </c>
      <c r="P196" s="68">
        <f>IFERROR(VLOOKUP(A196,'[3]Recours excep-C2 2016'!$1:$1048576,36,FALSE),0)</f>
        <v>29003.656362008376</v>
      </c>
      <c r="Q196" s="70">
        <f t="shared" si="3"/>
        <v>114156.57471324109</v>
      </c>
      <c r="R196"/>
    </row>
    <row r="197" spans="1:18" x14ac:dyDescent="0.25">
      <c r="A197" s="6" t="s">
        <v>62</v>
      </c>
      <c r="B197" s="6" t="s">
        <v>63</v>
      </c>
      <c r="C197" s="6" t="s">
        <v>23</v>
      </c>
      <c r="D197" s="6" t="s">
        <v>1065</v>
      </c>
      <c r="E197" s="68">
        <f>+IFERROR(VLOOKUP($B197,[1]Feuil4!$1:$1048576,10,FALSE),0)</f>
        <v>0</v>
      </c>
      <c r="F197" s="68">
        <f>+IFERROR(VLOOKUP($B197,[1]Feuil4!$1:$1048576,9,FALSE),0)</f>
        <v>0</v>
      </c>
      <c r="G197" s="68">
        <f>+IFERROR(VLOOKUP($B197,[1]Feuil4!$1:$1048576,4,FALSE),0)</f>
        <v>0</v>
      </c>
      <c r="H197" s="68">
        <f>+IFERROR(VLOOKUP($B197,[1]Feuil4!$1:$1048576,3,FALSE),0)</f>
        <v>0</v>
      </c>
      <c r="I197" s="68">
        <f>+IFERROR(VLOOKUP($B197,[1]Feuil4!$1:$1048576,2,FALSE),0)</f>
        <v>0</v>
      </c>
      <c r="J197" s="68">
        <f>+IFERROR(VLOOKUP($B197,[1]Feuil4!$1:$1048576,7,FALSE),0)</f>
        <v>0</v>
      </c>
      <c r="K197" s="68">
        <f>+IFERROR(VLOOKUP($B197,[1]Feuil4!$1:$1048576,8,FALSE),0)</f>
        <v>0</v>
      </c>
      <c r="L197" s="68">
        <f>+IFERROR(VLOOKUP($B197,[1]Feuil4!$1:$1048576,6,FALSE),0)</f>
        <v>0</v>
      </c>
      <c r="M197" s="68">
        <f>+IFERROR(VLOOKUP($B197,[1]Feuil4!$1:$1048576,5,FALSE),0)</f>
        <v>0</v>
      </c>
      <c r="N197" s="68">
        <f>+IFERROR(VLOOKUP($B197,[1]Feuil4!$1:$1048576,11,FALSE),0)</f>
        <v>0</v>
      </c>
      <c r="O197" s="68">
        <f>IFERROR(VLOOKUP(A197,'[2]TOTAL M11M12 par région'!$1:$1048576,14,FALSE),0)</f>
        <v>5775.9746098194919</v>
      </c>
      <c r="P197" s="68">
        <f>IFERROR(VLOOKUP(A197,'[3]Recours excep-C2 2016'!$1:$1048576,36,FALSE),0)</f>
        <v>0</v>
      </c>
      <c r="Q197" s="70">
        <f t="shared" si="3"/>
        <v>5775.9746098194919</v>
      </c>
      <c r="R197"/>
    </row>
    <row r="198" spans="1:18" x14ac:dyDescent="0.25">
      <c r="A198" s="6" t="s">
        <v>18</v>
      </c>
      <c r="B198" s="6" t="s">
        <v>19</v>
      </c>
      <c r="C198" s="6" t="s">
        <v>20</v>
      </c>
      <c r="D198" s="6" t="s">
        <v>1065</v>
      </c>
      <c r="E198" s="68">
        <f>+IFERROR(VLOOKUP($B198,[1]Feuil4!$1:$1048576,10,FALSE),0)</f>
        <v>0</v>
      </c>
      <c r="F198" s="68">
        <f>+IFERROR(VLOOKUP($B198,[1]Feuil4!$1:$1048576,9,FALSE),0)</f>
        <v>0</v>
      </c>
      <c r="G198" s="68">
        <f>+IFERROR(VLOOKUP($B198,[1]Feuil4!$1:$1048576,4,FALSE),0)</f>
        <v>0</v>
      </c>
      <c r="H198" s="68">
        <f>+IFERROR(VLOOKUP($B198,[1]Feuil4!$1:$1048576,3,FALSE),0)</f>
        <v>0</v>
      </c>
      <c r="I198" s="68">
        <f>+IFERROR(VLOOKUP($B198,[1]Feuil4!$1:$1048576,2,FALSE),0)</f>
        <v>0</v>
      </c>
      <c r="J198" s="68">
        <f>+IFERROR(VLOOKUP($B198,[1]Feuil4!$1:$1048576,7,FALSE),0)</f>
        <v>0</v>
      </c>
      <c r="K198" s="68">
        <f>+IFERROR(VLOOKUP($B198,[1]Feuil4!$1:$1048576,8,FALSE),0)</f>
        <v>0</v>
      </c>
      <c r="L198" s="68">
        <f>+IFERROR(VLOOKUP($B198,[1]Feuil4!$1:$1048576,6,FALSE),0)</f>
        <v>0</v>
      </c>
      <c r="M198" s="68">
        <f>+IFERROR(VLOOKUP($B198,[1]Feuil4!$1:$1048576,5,FALSE),0)</f>
        <v>0</v>
      </c>
      <c r="N198" s="68">
        <f>+IFERROR(VLOOKUP($B198,[1]Feuil4!$1:$1048576,11,FALSE),0)</f>
        <v>0</v>
      </c>
      <c r="O198" s="68">
        <f>IFERROR(VLOOKUP(A198,'[2]TOTAL M11M12 par région'!$1:$1048576,14,FALSE),0)</f>
        <v>0</v>
      </c>
      <c r="P198" s="68">
        <f>IFERROR(VLOOKUP(A198,'[3]Recours excep-C2 2016'!$1:$1048576,36,FALSE),0)</f>
        <v>871.53998453502027</v>
      </c>
      <c r="Q198" s="70">
        <f t="shared" si="3"/>
        <v>871.53998453502027</v>
      </c>
      <c r="R198"/>
    </row>
    <row r="199" spans="1:18" x14ac:dyDescent="0.25">
      <c r="A199" s="6" t="s">
        <v>68</v>
      </c>
      <c r="B199" s="6" t="s">
        <v>69</v>
      </c>
      <c r="C199" s="6" t="s">
        <v>23</v>
      </c>
      <c r="D199" s="6" t="s">
        <v>1065</v>
      </c>
      <c r="E199" s="68">
        <f>+IFERROR(VLOOKUP($B199,[1]Feuil4!$1:$1048576,10,FALSE),0)</f>
        <v>0</v>
      </c>
      <c r="F199" s="68">
        <f>+IFERROR(VLOOKUP($B199,[1]Feuil4!$1:$1048576,9,FALSE),0)</f>
        <v>0</v>
      </c>
      <c r="G199" s="68">
        <f>+IFERROR(VLOOKUP($B199,[1]Feuil4!$1:$1048576,4,FALSE),0)</f>
        <v>0</v>
      </c>
      <c r="H199" s="68">
        <f>+IFERROR(VLOOKUP($B199,[1]Feuil4!$1:$1048576,3,FALSE),0)</f>
        <v>0</v>
      </c>
      <c r="I199" s="68">
        <f>+IFERROR(VLOOKUP($B199,[1]Feuil4!$1:$1048576,2,FALSE),0)</f>
        <v>0</v>
      </c>
      <c r="J199" s="68">
        <f>+IFERROR(VLOOKUP($B199,[1]Feuil4!$1:$1048576,7,FALSE),0)</f>
        <v>0</v>
      </c>
      <c r="K199" s="68">
        <f>+IFERROR(VLOOKUP($B199,[1]Feuil4!$1:$1048576,8,FALSE),0)</f>
        <v>0</v>
      </c>
      <c r="L199" s="68">
        <f>+IFERROR(VLOOKUP($B199,[1]Feuil4!$1:$1048576,6,FALSE),0)</f>
        <v>0</v>
      </c>
      <c r="M199" s="68">
        <f>+IFERROR(VLOOKUP($B199,[1]Feuil4!$1:$1048576,5,FALSE),0)</f>
        <v>0</v>
      </c>
      <c r="N199" s="68">
        <f>+IFERROR(VLOOKUP($B199,[1]Feuil4!$1:$1048576,11,FALSE),0)</f>
        <v>0</v>
      </c>
      <c r="O199" s="68">
        <f>IFERROR(VLOOKUP(A199,'[2]TOTAL M11M12 par région'!$1:$1048576,14,FALSE),0)</f>
        <v>12248.311007792101</v>
      </c>
      <c r="P199" s="68">
        <f>IFERROR(VLOOKUP(A199,'[3]Recours excep-C2 2016'!$1:$1048576,36,FALSE),0)</f>
        <v>0</v>
      </c>
      <c r="Q199" s="70">
        <f t="shared" si="3"/>
        <v>12248.311007792101</v>
      </c>
      <c r="R199"/>
    </row>
    <row r="200" spans="1:18" x14ac:dyDescent="0.25">
      <c r="A200" s="6" t="s">
        <v>92</v>
      </c>
      <c r="B200" s="6" t="s">
        <v>93</v>
      </c>
      <c r="C200" s="7" t="s">
        <v>20</v>
      </c>
      <c r="D200" s="6" t="s">
        <v>1065</v>
      </c>
      <c r="E200" s="68">
        <f>+IFERROR(VLOOKUP($B200,[1]Feuil4!$1:$1048576,10,FALSE),0)</f>
        <v>0</v>
      </c>
      <c r="F200" s="68">
        <f>+IFERROR(VLOOKUP($B200,[1]Feuil4!$1:$1048576,9,FALSE),0)</f>
        <v>0</v>
      </c>
      <c r="G200" s="68">
        <f>+IFERROR(VLOOKUP($B200,[1]Feuil4!$1:$1048576,4,FALSE),0)</f>
        <v>0</v>
      </c>
      <c r="H200" s="68">
        <f>+IFERROR(VLOOKUP($B200,[1]Feuil4!$1:$1048576,3,FALSE),0)</f>
        <v>0</v>
      </c>
      <c r="I200" s="68">
        <f>+IFERROR(VLOOKUP($B200,[1]Feuil4!$1:$1048576,2,FALSE),0)</f>
        <v>0</v>
      </c>
      <c r="J200" s="68">
        <f>+IFERROR(VLOOKUP($B200,[1]Feuil4!$1:$1048576,7,FALSE),0)</f>
        <v>0</v>
      </c>
      <c r="K200" s="68">
        <f>+IFERROR(VLOOKUP($B200,[1]Feuil4!$1:$1048576,8,FALSE),0)</f>
        <v>0</v>
      </c>
      <c r="L200" s="68">
        <f>+IFERROR(VLOOKUP($B200,[1]Feuil4!$1:$1048576,6,FALSE),0)</f>
        <v>0</v>
      </c>
      <c r="M200" s="68">
        <f>+IFERROR(VLOOKUP($B200,[1]Feuil4!$1:$1048576,5,FALSE),0)</f>
        <v>0</v>
      </c>
      <c r="N200" s="68">
        <f>+IFERROR(VLOOKUP($B200,[1]Feuil4!$1:$1048576,11,FALSE),0)</f>
        <v>0</v>
      </c>
      <c r="O200" s="68">
        <f>IFERROR(VLOOKUP(A200,'[2]TOTAL M11M12 par région'!$1:$1048576,14,FALSE),0)</f>
        <v>58556.775184328464</v>
      </c>
      <c r="P200" s="68">
        <f>IFERROR(VLOOKUP(A200,'[3]Recours excep-C2 2016'!$1:$1048576,36,FALSE),0)</f>
        <v>9934.1147337712937</v>
      </c>
      <c r="Q200" s="70">
        <f t="shared" si="3"/>
        <v>68490.889918099754</v>
      </c>
      <c r="R200"/>
    </row>
    <row r="201" spans="1:18" x14ac:dyDescent="0.25">
      <c r="A201" s="6" t="s">
        <v>48</v>
      </c>
      <c r="B201" s="6" t="s">
        <v>49</v>
      </c>
      <c r="C201" s="6" t="s">
        <v>50</v>
      </c>
      <c r="D201" s="6" t="s">
        <v>1065</v>
      </c>
      <c r="E201" s="68">
        <f>+IFERROR(VLOOKUP($B201,[1]Feuil4!$1:$1048576,10,FALSE),0)</f>
        <v>0</v>
      </c>
      <c r="F201" s="68">
        <f>+IFERROR(VLOOKUP($B201,[1]Feuil4!$1:$1048576,9,FALSE),0)</f>
        <v>0</v>
      </c>
      <c r="G201" s="68">
        <f>+IFERROR(VLOOKUP($B201,[1]Feuil4!$1:$1048576,4,FALSE),0)</f>
        <v>0</v>
      </c>
      <c r="H201" s="68">
        <f>+IFERROR(VLOOKUP($B201,[1]Feuil4!$1:$1048576,3,FALSE),0)</f>
        <v>0</v>
      </c>
      <c r="I201" s="68">
        <f>+IFERROR(VLOOKUP($B201,[1]Feuil4!$1:$1048576,2,FALSE),0)</f>
        <v>0</v>
      </c>
      <c r="J201" s="68">
        <f>+IFERROR(VLOOKUP($B201,[1]Feuil4!$1:$1048576,7,FALSE),0)</f>
        <v>0</v>
      </c>
      <c r="K201" s="68">
        <f>+IFERROR(VLOOKUP($B201,[1]Feuil4!$1:$1048576,8,FALSE),0)</f>
        <v>0</v>
      </c>
      <c r="L201" s="68">
        <f>+IFERROR(VLOOKUP($B201,[1]Feuil4!$1:$1048576,6,FALSE),0)</f>
        <v>0</v>
      </c>
      <c r="M201" s="68">
        <f>+IFERROR(VLOOKUP($B201,[1]Feuil4!$1:$1048576,5,FALSE),0)</f>
        <v>0</v>
      </c>
      <c r="N201" s="68">
        <f>+IFERROR(VLOOKUP($B201,[1]Feuil4!$1:$1048576,11,FALSE),0)</f>
        <v>0</v>
      </c>
      <c r="O201" s="68">
        <f>IFERROR(VLOOKUP(A201,'[2]TOTAL M11M12 par région'!$1:$1048576,14,FALSE),0)</f>
        <v>25724.413108392138</v>
      </c>
      <c r="P201" s="68">
        <f>IFERROR(VLOOKUP(A201,'[3]Recours excep-C2 2016'!$1:$1048576,36,FALSE),0)</f>
        <v>49199.735051556563</v>
      </c>
      <c r="Q201" s="70">
        <f t="shared" si="3"/>
        <v>74924.148159948702</v>
      </c>
      <c r="R201"/>
    </row>
    <row r="202" spans="1:18" x14ac:dyDescent="0.25">
      <c r="A202" s="6" t="s">
        <v>74</v>
      </c>
      <c r="B202" s="6" t="s">
        <v>75</v>
      </c>
      <c r="C202" s="6" t="s">
        <v>20</v>
      </c>
      <c r="D202" s="6" t="s">
        <v>1065</v>
      </c>
      <c r="E202" s="68">
        <f>+IFERROR(VLOOKUP($B202,[1]Feuil4!$1:$1048576,10,FALSE),0)</f>
        <v>0</v>
      </c>
      <c r="F202" s="68">
        <f>+IFERROR(VLOOKUP($B202,[1]Feuil4!$1:$1048576,9,FALSE),0)</f>
        <v>0</v>
      </c>
      <c r="G202" s="68">
        <f>+IFERROR(VLOOKUP($B202,[1]Feuil4!$1:$1048576,4,FALSE),0)</f>
        <v>0</v>
      </c>
      <c r="H202" s="68">
        <f>+IFERROR(VLOOKUP($B202,[1]Feuil4!$1:$1048576,3,FALSE),0)</f>
        <v>0</v>
      </c>
      <c r="I202" s="68">
        <f>+IFERROR(VLOOKUP($B202,[1]Feuil4!$1:$1048576,2,FALSE),0)</f>
        <v>0</v>
      </c>
      <c r="J202" s="68">
        <f>+IFERROR(VLOOKUP($B202,[1]Feuil4!$1:$1048576,7,FALSE),0)</f>
        <v>0</v>
      </c>
      <c r="K202" s="68">
        <f>+IFERROR(VLOOKUP($B202,[1]Feuil4!$1:$1048576,8,FALSE),0)</f>
        <v>0</v>
      </c>
      <c r="L202" s="68">
        <f>+IFERROR(VLOOKUP($B202,[1]Feuil4!$1:$1048576,6,FALSE),0)</f>
        <v>0</v>
      </c>
      <c r="M202" s="68">
        <f>+IFERROR(VLOOKUP($B202,[1]Feuil4!$1:$1048576,5,FALSE),0)</f>
        <v>0</v>
      </c>
      <c r="N202" s="68">
        <f>+IFERROR(VLOOKUP($B202,[1]Feuil4!$1:$1048576,11,FALSE),0)</f>
        <v>0</v>
      </c>
      <c r="O202" s="68">
        <f>IFERROR(VLOOKUP(A202,'[2]TOTAL M11M12 par région'!$1:$1048576,14,FALSE),0)</f>
        <v>2176.7750134395701</v>
      </c>
      <c r="P202" s="68">
        <f>IFERROR(VLOOKUP(A202,'[3]Recours excep-C2 2016'!$1:$1048576,36,FALSE),0)</f>
        <v>1192.0372982170288</v>
      </c>
      <c r="Q202" s="70">
        <f t="shared" si="3"/>
        <v>3368.8123116565989</v>
      </c>
      <c r="R202"/>
    </row>
    <row r="203" spans="1:18" s="63" customFormat="1" x14ac:dyDescent="0.25">
      <c r="A203" s="64" t="s">
        <v>1222</v>
      </c>
      <c r="B203" s="64" t="s">
        <v>1256</v>
      </c>
      <c r="C203" s="64" t="s">
        <v>20</v>
      </c>
      <c r="D203" s="64" t="s">
        <v>1065</v>
      </c>
      <c r="E203" s="68">
        <f>+IFERROR(VLOOKUP($B203,[1]Feuil4!$1:$1048576,10,FALSE),0)</f>
        <v>0</v>
      </c>
      <c r="F203" s="68">
        <f>+IFERROR(VLOOKUP($B203,[1]Feuil4!$1:$1048576,9,FALSE),0)</f>
        <v>0</v>
      </c>
      <c r="G203" s="68">
        <f>+IFERROR(VLOOKUP($B203,[1]Feuil4!$1:$1048576,4,FALSE),0)</f>
        <v>0</v>
      </c>
      <c r="H203" s="68">
        <f>+IFERROR(VLOOKUP($B203,[1]Feuil4!$1:$1048576,3,FALSE),0)</f>
        <v>0</v>
      </c>
      <c r="I203" s="68">
        <f>+IFERROR(VLOOKUP($B203,[1]Feuil4!$1:$1048576,2,FALSE),0)</f>
        <v>0</v>
      </c>
      <c r="J203" s="68">
        <f>+IFERROR(VLOOKUP($B203,[1]Feuil4!$1:$1048576,7,FALSE),0)</f>
        <v>0</v>
      </c>
      <c r="K203" s="68">
        <f>+IFERROR(VLOOKUP($B203,[1]Feuil4!$1:$1048576,8,FALSE),0)</f>
        <v>0</v>
      </c>
      <c r="L203" s="68">
        <f>+IFERROR(VLOOKUP($B203,[1]Feuil4!$1:$1048576,6,FALSE),0)</f>
        <v>0</v>
      </c>
      <c r="M203" s="68">
        <f>+IFERROR(VLOOKUP($B203,[1]Feuil4!$1:$1048576,5,FALSE),0)</f>
        <v>0</v>
      </c>
      <c r="N203" s="68">
        <f>+IFERROR(VLOOKUP($B203,[1]Feuil4!$1:$1048576,11,FALSE),0)</f>
        <v>0</v>
      </c>
      <c r="O203" s="68">
        <f>IFERROR(VLOOKUP(A203,'[2]TOTAL M11M12 par région'!$1:$1048576,14,FALSE),0)</f>
        <v>10665.124212643859</v>
      </c>
      <c r="P203" s="68">
        <f>IFERROR(VLOOKUP(A203,'[3]Recours excep-C2 2016'!$1:$1048576,36,FALSE),0)</f>
        <v>0</v>
      </c>
      <c r="Q203" s="70">
        <f>SUM(E203:P203)</f>
        <v>10665.124212643859</v>
      </c>
      <c r="R203" s="33"/>
    </row>
    <row r="204" spans="1:18" x14ac:dyDescent="0.25">
      <c r="A204" s="25" t="s">
        <v>1011</v>
      </c>
      <c r="B204" s="6" t="s">
        <v>1012</v>
      </c>
      <c r="C204" s="26" t="s">
        <v>23</v>
      </c>
      <c r="D204" s="6" t="s">
        <v>1065</v>
      </c>
      <c r="E204" s="68">
        <f>+IFERROR(VLOOKUP($B204,[1]Feuil4!$1:$1048576,10,FALSE),0)</f>
        <v>0</v>
      </c>
      <c r="F204" s="68">
        <f>+IFERROR(VLOOKUP($B204,[1]Feuil4!$1:$1048576,9,FALSE),0)</f>
        <v>0</v>
      </c>
      <c r="G204" s="68">
        <f>+IFERROR(VLOOKUP($B204,[1]Feuil4!$1:$1048576,4,FALSE),0)</f>
        <v>0</v>
      </c>
      <c r="H204" s="68">
        <f>+IFERROR(VLOOKUP($B204,[1]Feuil4!$1:$1048576,3,FALSE),0)</f>
        <v>0</v>
      </c>
      <c r="I204" s="68">
        <f>+IFERROR(VLOOKUP($B204,[1]Feuil4!$1:$1048576,2,FALSE),0)</f>
        <v>0</v>
      </c>
      <c r="J204" s="68">
        <f>+IFERROR(VLOOKUP($B204,[1]Feuil4!$1:$1048576,7,FALSE),0)</f>
        <v>0</v>
      </c>
      <c r="K204" s="68">
        <f>+IFERROR(VLOOKUP($B204,[1]Feuil4!$1:$1048576,8,FALSE),0)</f>
        <v>0</v>
      </c>
      <c r="L204" s="68">
        <f>+IFERROR(VLOOKUP($B204,[1]Feuil4!$1:$1048576,6,FALSE),0)</f>
        <v>0</v>
      </c>
      <c r="M204" s="68">
        <f>+IFERROR(VLOOKUP($B204,[1]Feuil4!$1:$1048576,5,FALSE),0)</f>
        <v>0</v>
      </c>
      <c r="N204" s="68">
        <f>+IFERROR(VLOOKUP($B204,[1]Feuil4!$1:$1048576,11,FALSE),0)</f>
        <v>0</v>
      </c>
      <c r="O204" s="68">
        <f>IFERROR(VLOOKUP(A204,'[2]TOTAL M11M12 par région'!$1:$1048576,14,FALSE),0)</f>
        <v>544.19375335989253</v>
      </c>
      <c r="P204" s="68">
        <f>IFERROR(VLOOKUP(A204,'[3]Recours excep-C2 2016'!$1:$1048576,36,FALSE),0)</f>
        <v>0</v>
      </c>
      <c r="Q204" s="70">
        <f t="shared" si="3"/>
        <v>544.19375335989253</v>
      </c>
      <c r="R204"/>
    </row>
    <row r="205" spans="1:18" x14ac:dyDescent="0.25">
      <c r="A205" s="39" t="s">
        <v>1188</v>
      </c>
      <c r="B205" t="s">
        <v>1187</v>
      </c>
      <c r="C205" s="6" t="s">
        <v>78</v>
      </c>
      <c r="D205" s="6" t="s">
        <v>1065</v>
      </c>
      <c r="E205" s="68">
        <f>+IFERROR(VLOOKUP($B205,[1]Feuil4!$1:$1048576,10,FALSE),0)</f>
        <v>0</v>
      </c>
      <c r="F205" s="68">
        <f>+IFERROR(VLOOKUP($B205,[1]Feuil4!$1:$1048576,9,FALSE),0)</f>
        <v>0</v>
      </c>
      <c r="G205" s="68">
        <f>+IFERROR(VLOOKUP($B205,[1]Feuil4!$1:$1048576,4,FALSE),0)</f>
        <v>0</v>
      </c>
      <c r="H205" s="68">
        <f>+IFERROR(VLOOKUP($B205,[1]Feuil4!$1:$1048576,3,FALSE),0)</f>
        <v>0</v>
      </c>
      <c r="I205" s="68">
        <f>+IFERROR(VLOOKUP($B205,[1]Feuil4!$1:$1048576,2,FALSE),0)</f>
        <v>0</v>
      </c>
      <c r="J205" s="68">
        <f>+IFERROR(VLOOKUP($B205,[1]Feuil4!$1:$1048576,7,FALSE),0)</f>
        <v>0</v>
      </c>
      <c r="K205" s="68">
        <f>+IFERROR(VLOOKUP($B205,[1]Feuil4!$1:$1048576,8,FALSE),0)</f>
        <v>0</v>
      </c>
      <c r="L205" s="68">
        <f>+IFERROR(VLOOKUP($B205,[1]Feuil4!$1:$1048576,6,FALSE),0)</f>
        <v>0</v>
      </c>
      <c r="M205" s="68">
        <f>+IFERROR(VLOOKUP($B205,[1]Feuil4!$1:$1048576,5,FALSE),0)</f>
        <v>0</v>
      </c>
      <c r="N205" s="68">
        <f>+IFERROR(VLOOKUP($B205,[1]Feuil4!$1:$1048576,11,FALSE),0)</f>
        <v>0</v>
      </c>
      <c r="O205" s="68">
        <f>IFERROR(VLOOKUP(A205,'[2]TOTAL M11M12 par région'!$1:$1048576,14,FALSE),0)</f>
        <v>0</v>
      </c>
      <c r="P205" s="68">
        <v>119860.22077285059</v>
      </c>
      <c r="Q205" s="70">
        <f t="shared" si="3"/>
        <v>119860.22077285059</v>
      </c>
      <c r="R205"/>
    </row>
    <row r="206" spans="1:18" x14ac:dyDescent="0.25">
      <c r="A206" s="6" t="s">
        <v>94</v>
      </c>
      <c r="B206" s="6" t="s">
        <v>95</v>
      </c>
      <c r="C206" s="6" t="s">
        <v>17</v>
      </c>
      <c r="D206" s="6" t="s">
        <v>1065</v>
      </c>
      <c r="E206" s="68">
        <f>+IFERROR(VLOOKUP($B206,[1]Feuil4!$1:$1048576,10,FALSE),0)</f>
        <v>0</v>
      </c>
      <c r="F206" s="68">
        <f>+IFERROR(VLOOKUP($B206,[1]Feuil4!$1:$1048576,9,FALSE),0)</f>
        <v>0</v>
      </c>
      <c r="G206" s="68">
        <f>+IFERROR(VLOOKUP($B206,[1]Feuil4!$1:$1048576,4,FALSE),0)</f>
        <v>295192</v>
      </c>
      <c r="H206" s="68">
        <f>+IFERROR(VLOOKUP($B206,[1]Feuil4!$1:$1048576,3,FALSE),0)</f>
        <v>240370</v>
      </c>
      <c r="I206" s="68">
        <f>+IFERROR(VLOOKUP($B206,[1]Feuil4!$1:$1048576,2,FALSE),0)</f>
        <v>210574</v>
      </c>
      <c r="J206" s="68">
        <f>+IFERROR(VLOOKUP($B206,[1]Feuil4!$1:$1048576,7,FALSE),0)</f>
        <v>0</v>
      </c>
      <c r="K206" s="68">
        <f>+IFERROR(VLOOKUP($B206,[1]Feuil4!$1:$1048576,8,FALSE),0)</f>
        <v>0</v>
      </c>
      <c r="L206" s="68">
        <f>+IFERROR(VLOOKUP($B206,[1]Feuil4!$1:$1048576,6,FALSE),0)</f>
        <v>0</v>
      </c>
      <c r="M206" s="68">
        <f>+IFERROR(VLOOKUP($B206,[1]Feuil4!$1:$1048576,5,FALSE),0)</f>
        <v>0</v>
      </c>
      <c r="N206" s="68">
        <f>+IFERROR(VLOOKUP($B206,[1]Feuil4!$1:$1048576,11,FALSE),0)</f>
        <v>0</v>
      </c>
      <c r="O206" s="68">
        <f>IFERROR(VLOOKUP(A206,'[2]TOTAL M11M12 par région'!$1:$1048576,14,FALSE),0)</f>
        <v>251370.22402128647</v>
      </c>
      <c r="P206" s="68">
        <f>IFERROR(VLOOKUP(A206,'[3]Recours excep-C2 2016'!$1:$1048576,36,FALSE),0)</f>
        <v>1255118.2339715089</v>
      </c>
      <c r="Q206" s="70">
        <f t="shared" si="3"/>
        <v>2252624.4579927954</v>
      </c>
      <c r="R206"/>
    </row>
    <row r="207" spans="1:18" x14ac:dyDescent="0.25">
      <c r="A207" s="25" t="s">
        <v>76</v>
      </c>
      <c r="B207" s="6" t="s">
        <v>77</v>
      </c>
      <c r="C207" s="6" t="s">
        <v>78</v>
      </c>
      <c r="D207" s="6" t="s">
        <v>1065</v>
      </c>
      <c r="E207" s="68">
        <f>+IFERROR(VLOOKUP($B207,[1]Feuil4!$1:$1048576,10,FALSE),0)</f>
        <v>0</v>
      </c>
      <c r="F207" s="68">
        <f>+IFERROR(VLOOKUP($B207,[1]Feuil4!$1:$1048576,9,FALSE),0)</f>
        <v>0</v>
      </c>
      <c r="G207" s="68">
        <f>+IFERROR(VLOOKUP($B207,[1]Feuil4!$1:$1048576,4,FALSE),0)</f>
        <v>0</v>
      </c>
      <c r="H207" s="68">
        <f>+IFERROR(VLOOKUP($B207,[1]Feuil4!$1:$1048576,3,FALSE),0)</f>
        <v>0</v>
      </c>
      <c r="I207" s="68">
        <f>+IFERROR(VLOOKUP($B207,[1]Feuil4!$1:$1048576,2,FALSE),0)</f>
        <v>0</v>
      </c>
      <c r="J207" s="68">
        <f>+IFERROR(VLOOKUP($B207,[1]Feuil4!$1:$1048576,7,FALSE),0)</f>
        <v>0</v>
      </c>
      <c r="K207" s="68">
        <f>+IFERROR(VLOOKUP($B207,[1]Feuil4!$1:$1048576,8,FALSE),0)</f>
        <v>0</v>
      </c>
      <c r="L207" s="68">
        <f>+IFERROR(VLOOKUP($B207,[1]Feuil4!$1:$1048576,6,FALSE),0)</f>
        <v>0</v>
      </c>
      <c r="M207" s="68">
        <f>+IFERROR(VLOOKUP($B207,[1]Feuil4!$1:$1048576,5,FALSE),0)</f>
        <v>0</v>
      </c>
      <c r="N207" s="68">
        <f>+IFERROR(VLOOKUP($B207,[1]Feuil4!$1:$1048576,11,FALSE),0)</f>
        <v>0</v>
      </c>
      <c r="O207" s="68">
        <f>IFERROR(VLOOKUP(A207,'[2]TOTAL M11M12 par région'!$1:$1048576,14,FALSE),0)</f>
        <v>6578.1940203797094</v>
      </c>
      <c r="P207" s="68">
        <f>IFERROR(VLOOKUP(A207,'[3]Recours excep-C2 2016'!$1:$1048576,36,FALSE),0)</f>
        <v>622.95718779118295</v>
      </c>
      <c r="Q207" s="70">
        <f t="shared" si="3"/>
        <v>7201.1512081708925</v>
      </c>
      <c r="R207"/>
    </row>
    <row r="208" spans="1:18" x14ac:dyDescent="0.25">
      <c r="A208" s="6" t="s">
        <v>84</v>
      </c>
      <c r="B208" s="6" t="s">
        <v>85</v>
      </c>
      <c r="C208" s="6" t="s">
        <v>20</v>
      </c>
      <c r="D208" s="6" t="s">
        <v>1065</v>
      </c>
      <c r="E208" s="68">
        <f>+IFERROR(VLOOKUP($B208,[1]Feuil4!$1:$1048576,10,FALSE),0)</f>
        <v>0</v>
      </c>
      <c r="F208" s="68">
        <f>+IFERROR(VLOOKUP($B208,[1]Feuil4!$1:$1048576,9,FALSE),0)</f>
        <v>0</v>
      </c>
      <c r="G208" s="68">
        <f>+IFERROR(VLOOKUP($B208,[1]Feuil4!$1:$1048576,4,FALSE),0)</f>
        <v>0</v>
      </c>
      <c r="H208" s="68">
        <f>+IFERROR(VLOOKUP($B208,[1]Feuil4!$1:$1048576,3,FALSE),0)</f>
        <v>0</v>
      </c>
      <c r="I208" s="68">
        <f>+IFERROR(VLOOKUP($B208,[1]Feuil4!$1:$1048576,2,FALSE),0)</f>
        <v>0</v>
      </c>
      <c r="J208" s="68">
        <f>+IFERROR(VLOOKUP($B208,[1]Feuil4!$1:$1048576,7,FALSE),0)</f>
        <v>0</v>
      </c>
      <c r="K208" s="68">
        <f>+IFERROR(VLOOKUP($B208,[1]Feuil4!$1:$1048576,8,FALSE),0)</f>
        <v>0</v>
      </c>
      <c r="L208" s="68">
        <f>+IFERROR(VLOOKUP($B208,[1]Feuil4!$1:$1048576,6,FALSE),0)</f>
        <v>0</v>
      </c>
      <c r="M208" s="68">
        <f>+IFERROR(VLOOKUP($B208,[1]Feuil4!$1:$1048576,5,FALSE),0)</f>
        <v>0</v>
      </c>
      <c r="N208" s="68">
        <f>+IFERROR(VLOOKUP($B208,[1]Feuil4!$1:$1048576,11,FALSE),0)</f>
        <v>0</v>
      </c>
      <c r="O208" s="68">
        <f>IFERROR(VLOOKUP(A208,'[2]TOTAL M11M12 par région'!$1:$1048576,14,FALSE),0)</f>
        <v>0</v>
      </c>
      <c r="P208" s="68">
        <f>IFERROR(VLOOKUP(A208,'[3]Recours excep-C2 2016'!$1:$1048576,36,FALSE),0)</f>
        <v>103475.67113132754</v>
      </c>
      <c r="Q208" s="70">
        <f t="shared" si="3"/>
        <v>103475.67113132754</v>
      </c>
      <c r="R208"/>
    </row>
    <row r="209" spans="1:18" x14ac:dyDescent="0.25">
      <c r="A209" s="6" t="s">
        <v>79</v>
      </c>
      <c r="B209" s="6" t="s">
        <v>80</v>
      </c>
      <c r="C209" s="7" t="s">
        <v>20</v>
      </c>
      <c r="D209" s="6" t="s">
        <v>1065</v>
      </c>
      <c r="E209" s="68">
        <f>+IFERROR(VLOOKUP($B209,[1]Feuil4!$1:$1048576,10,FALSE),0)</f>
        <v>0</v>
      </c>
      <c r="F209" s="68">
        <f>+IFERROR(VLOOKUP($B209,[1]Feuil4!$1:$1048576,9,FALSE),0)</f>
        <v>0</v>
      </c>
      <c r="G209" s="68">
        <f>+IFERROR(VLOOKUP($B209,[1]Feuil4!$1:$1048576,4,FALSE),0)</f>
        <v>0</v>
      </c>
      <c r="H209" s="68">
        <f>+IFERROR(VLOOKUP($B209,[1]Feuil4!$1:$1048576,3,FALSE),0)</f>
        <v>0</v>
      </c>
      <c r="I209" s="68">
        <f>+IFERROR(VLOOKUP($B209,[1]Feuil4!$1:$1048576,2,FALSE),0)</f>
        <v>0</v>
      </c>
      <c r="J209" s="68">
        <f>+IFERROR(VLOOKUP($B209,[1]Feuil4!$1:$1048576,7,FALSE),0)</f>
        <v>0</v>
      </c>
      <c r="K209" s="68">
        <f>+IFERROR(VLOOKUP($B209,[1]Feuil4!$1:$1048576,8,FALSE),0)</f>
        <v>0</v>
      </c>
      <c r="L209" s="68">
        <f>+IFERROR(VLOOKUP($B209,[1]Feuil4!$1:$1048576,6,FALSE),0)</f>
        <v>0</v>
      </c>
      <c r="M209" s="68">
        <f>+IFERROR(VLOOKUP($B209,[1]Feuil4!$1:$1048576,5,FALSE),0)</f>
        <v>0</v>
      </c>
      <c r="N209" s="68">
        <f>+IFERROR(VLOOKUP($B209,[1]Feuil4!$1:$1048576,11,FALSE),0)</f>
        <v>0</v>
      </c>
      <c r="O209" s="68">
        <f>IFERROR(VLOOKUP(A209,'[2]TOTAL M11M12 par région'!$1:$1048576,14,FALSE),0)</f>
        <v>38249.166603018006</v>
      </c>
      <c r="P209" s="68">
        <f>IFERROR(VLOOKUP(A209,'[3]Recours excep-C2 2016'!$1:$1048576,36,FALSE),0)</f>
        <v>0</v>
      </c>
      <c r="Q209" s="70">
        <f t="shared" si="3"/>
        <v>38249.166603018006</v>
      </c>
      <c r="R209"/>
    </row>
    <row r="210" spans="1:18" hidden="1" x14ac:dyDescent="0.25">
      <c r="A210" s="25" t="s">
        <v>32</v>
      </c>
      <c r="B210" s="6" t="s">
        <v>33</v>
      </c>
      <c r="C210" s="6" t="s">
        <v>23</v>
      </c>
      <c r="D210" s="6" t="s">
        <v>1065</v>
      </c>
      <c r="E210" s="68">
        <f>+IFERROR(VLOOKUP($B210,[1]Feuil4!$1:$1048576,10,FALSE),0)</f>
        <v>0</v>
      </c>
      <c r="F210" s="68">
        <f>+IFERROR(VLOOKUP($B210,[1]Feuil4!$1:$1048576,9,FALSE),0)</f>
        <v>0</v>
      </c>
      <c r="G210" s="68">
        <f>+IFERROR(VLOOKUP($B210,[1]Feuil4!$1:$1048576,4,FALSE),0)</f>
        <v>0</v>
      </c>
      <c r="H210" s="68">
        <f>+IFERROR(VLOOKUP($B210,[1]Feuil4!$1:$1048576,3,FALSE),0)</f>
        <v>0</v>
      </c>
      <c r="I210" s="68">
        <f>+IFERROR(VLOOKUP($B210,[1]Feuil4!$1:$1048576,2,FALSE),0)</f>
        <v>0</v>
      </c>
      <c r="J210" s="68">
        <f>+IFERROR(VLOOKUP($B210,[1]Feuil4!$1:$1048576,7,FALSE),0)</f>
        <v>0</v>
      </c>
      <c r="K210" s="68">
        <f>+IFERROR(VLOOKUP($B210,[1]Feuil4!$1:$1048576,8,FALSE),0)</f>
        <v>0</v>
      </c>
      <c r="L210" s="68">
        <f>+IFERROR(VLOOKUP($B210,[1]Feuil4!$1:$1048576,6,FALSE),0)</f>
        <v>0</v>
      </c>
      <c r="M210" s="68">
        <f>+IFERROR(VLOOKUP($B210,[1]Feuil4!$1:$1048576,5,FALSE),0)</f>
        <v>0</v>
      </c>
      <c r="N210" s="68">
        <f>+IFERROR(VLOOKUP($B210,[1]Feuil4!$1:$1048576,11,FALSE),0)</f>
        <v>0</v>
      </c>
      <c r="O210" s="68">
        <f>IFERROR(VLOOKUP(A210,'[2]TOTAL M11M12 par région'!$1:$1048576,14,FALSE),0)</f>
        <v>0</v>
      </c>
      <c r="P210" s="68">
        <f>IFERROR(VLOOKUP(A210,'[3]Recours excep-C2 2016'!$1:$1048576,36,FALSE),0)</f>
        <v>0</v>
      </c>
      <c r="Q210" s="70">
        <f t="shared" si="3"/>
        <v>0</v>
      </c>
      <c r="R210"/>
    </row>
    <row r="211" spans="1:18" x14ac:dyDescent="0.25">
      <c r="A211" s="6" t="s">
        <v>60</v>
      </c>
      <c r="B211" s="6" t="s">
        <v>61</v>
      </c>
      <c r="C211" s="6" t="s">
        <v>23</v>
      </c>
      <c r="D211" s="6" t="s">
        <v>1065</v>
      </c>
      <c r="E211" s="68">
        <f>+IFERROR(VLOOKUP($B211,[1]Feuil4!$1:$1048576,10,FALSE),0)</f>
        <v>0</v>
      </c>
      <c r="F211" s="68">
        <f>+IFERROR(VLOOKUP($B211,[1]Feuil4!$1:$1048576,9,FALSE),0)</f>
        <v>0</v>
      </c>
      <c r="G211" s="68">
        <f>+IFERROR(VLOOKUP($B211,[1]Feuil4!$1:$1048576,4,FALSE),0)</f>
        <v>0</v>
      </c>
      <c r="H211" s="68">
        <f>+IFERROR(VLOOKUP($B211,[1]Feuil4!$1:$1048576,3,FALSE),0)</f>
        <v>0</v>
      </c>
      <c r="I211" s="68">
        <f>+IFERROR(VLOOKUP($B211,[1]Feuil4!$1:$1048576,2,FALSE),0)</f>
        <v>0</v>
      </c>
      <c r="J211" s="68">
        <f>+IFERROR(VLOOKUP($B211,[1]Feuil4!$1:$1048576,7,FALSE),0)</f>
        <v>0</v>
      </c>
      <c r="K211" s="68">
        <f>+IFERROR(VLOOKUP($B211,[1]Feuil4!$1:$1048576,8,FALSE),0)</f>
        <v>0</v>
      </c>
      <c r="L211" s="68">
        <f>+IFERROR(VLOOKUP($B211,[1]Feuil4!$1:$1048576,6,FALSE),0)</f>
        <v>0</v>
      </c>
      <c r="M211" s="68">
        <f>+IFERROR(VLOOKUP($B211,[1]Feuil4!$1:$1048576,5,FALSE),0)</f>
        <v>0</v>
      </c>
      <c r="N211" s="68">
        <f>+IFERROR(VLOOKUP($B211,[1]Feuil4!$1:$1048576,11,FALSE),0)</f>
        <v>0</v>
      </c>
      <c r="O211" s="68">
        <f>IFERROR(VLOOKUP(A211,'[2]TOTAL M11M12 par région'!$1:$1048576,14,FALSE),0)</f>
        <v>6748.0027254560227</v>
      </c>
      <c r="P211" s="68">
        <f>IFERROR(VLOOKUP(A211,'[3]Recours excep-C2 2016'!$1:$1048576,36,FALSE),0)</f>
        <v>0</v>
      </c>
      <c r="Q211" s="70">
        <f t="shared" si="3"/>
        <v>6748.0027254560227</v>
      </c>
      <c r="R211"/>
    </row>
    <row r="212" spans="1:18" x14ac:dyDescent="0.25">
      <c r="A212" s="6" t="s">
        <v>1179</v>
      </c>
      <c r="B212" s="6" t="s">
        <v>1180</v>
      </c>
      <c r="C212" s="6" t="s">
        <v>78</v>
      </c>
      <c r="D212" s="6" t="s">
        <v>1065</v>
      </c>
      <c r="E212" s="68">
        <f>+IFERROR(VLOOKUP($B212,[1]Feuil4!$1:$1048576,10,FALSE),0)</f>
        <v>0</v>
      </c>
      <c r="F212" s="68">
        <f>+IFERROR(VLOOKUP($B212,[1]Feuil4!$1:$1048576,9,FALSE),0)</f>
        <v>0</v>
      </c>
      <c r="G212" s="68">
        <f>+IFERROR(VLOOKUP($B212,[1]Feuil4!$1:$1048576,4,FALSE),0)</f>
        <v>0</v>
      </c>
      <c r="H212" s="68">
        <f>+IFERROR(VLOOKUP($B212,[1]Feuil4!$1:$1048576,3,FALSE),0)</f>
        <v>0</v>
      </c>
      <c r="I212" s="68">
        <f>+IFERROR(VLOOKUP($B212,[1]Feuil4!$1:$1048576,2,FALSE),0)</f>
        <v>0</v>
      </c>
      <c r="J212" s="68">
        <f>+IFERROR(VLOOKUP($B212,[1]Feuil4!$1:$1048576,7,FALSE),0)</f>
        <v>0</v>
      </c>
      <c r="K212" s="68">
        <f>+IFERROR(VLOOKUP($B212,[1]Feuil4!$1:$1048576,8,FALSE),0)</f>
        <v>0</v>
      </c>
      <c r="L212" s="68">
        <f>+IFERROR(VLOOKUP($B212,[1]Feuil4!$1:$1048576,6,FALSE),0)</f>
        <v>0</v>
      </c>
      <c r="M212" s="68">
        <f>+IFERROR(VLOOKUP($B212,[1]Feuil4!$1:$1048576,5,FALSE),0)</f>
        <v>0</v>
      </c>
      <c r="N212" s="68">
        <f>+IFERROR(VLOOKUP($B212,[1]Feuil4!$1:$1048576,11,FALSE),0)</f>
        <v>0</v>
      </c>
      <c r="O212" s="68">
        <f>IFERROR(VLOOKUP(A212,'[2]TOTAL M11M12 par région'!$1:$1048576,14,FALSE),0)</f>
        <v>0</v>
      </c>
      <c r="P212" s="68">
        <f>IFERROR(VLOOKUP(A212,'[3]Recours excep-C2 2016'!$1:$1048576,36,FALSE),0)</f>
        <v>4183.6995500699777</v>
      </c>
      <c r="Q212" s="70">
        <f t="shared" si="3"/>
        <v>4183.6995500699777</v>
      </c>
      <c r="R212"/>
    </row>
    <row r="213" spans="1:18" hidden="1" x14ac:dyDescent="0.25">
      <c r="A213" s="25" t="s">
        <v>57</v>
      </c>
      <c r="B213" s="6" t="s">
        <v>58</v>
      </c>
      <c r="C213" s="6" t="s">
        <v>23</v>
      </c>
      <c r="D213" s="6" t="s">
        <v>1065</v>
      </c>
      <c r="E213" s="68">
        <f>+IFERROR(VLOOKUP($B213,[1]Feuil4!$1:$1048576,10,FALSE),0)</f>
        <v>0</v>
      </c>
      <c r="F213" s="68">
        <f>+IFERROR(VLOOKUP($B213,[1]Feuil4!$1:$1048576,9,FALSE),0)</f>
        <v>0</v>
      </c>
      <c r="G213" s="68">
        <f>+IFERROR(VLOOKUP($B213,[1]Feuil4!$1:$1048576,4,FALSE),0)</f>
        <v>0</v>
      </c>
      <c r="H213" s="68">
        <f>+IFERROR(VLOOKUP($B213,[1]Feuil4!$1:$1048576,3,FALSE),0)</f>
        <v>0</v>
      </c>
      <c r="I213" s="68">
        <f>+IFERROR(VLOOKUP($B213,[1]Feuil4!$1:$1048576,2,FALSE),0)</f>
        <v>0</v>
      </c>
      <c r="J213" s="68">
        <f>+IFERROR(VLOOKUP($B213,[1]Feuil4!$1:$1048576,7,FALSE),0)</f>
        <v>0</v>
      </c>
      <c r="K213" s="68">
        <f>+IFERROR(VLOOKUP($B213,[1]Feuil4!$1:$1048576,8,FALSE),0)</f>
        <v>0</v>
      </c>
      <c r="L213" s="68">
        <f>+IFERROR(VLOOKUP($B213,[1]Feuil4!$1:$1048576,6,FALSE),0)</f>
        <v>0</v>
      </c>
      <c r="M213" s="68">
        <f>+IFERROR(VLOOKUP($B213,[1]Feuil4!$1:$1048576,5,FALSE),0)</f>
        <v>0</v>
      </c>
      <c r="N213" s="68">
        <f>+IFERROR(VLOOKUP($B213,[1]Feuil4!$1:$1048576,11,FALSE),0)</f>
        <v>0</v>
      </c>
      <c r="O213" s="68">
        <f>IFERROR(VLOOKUP(A213,'[2]TOTAL M11M12 par région'!$1:$1048576,14,FALSE),0)</f>
        <v>0</v>
      </c>
      <c r="P213" s="68">
        <f>IFERROR(VLOOKUP(A213,'[3]Recours excep-C2 2016'!$1:$1048576,36,FALSE),0)</f>
        <v>0</v>
      </c>
      <c r="Q213" s="70">
        <f t="shared" si="3"/>
        <v>0</v>
      </c>
      <c r="R213"/>
    </row>
    <row r="214" spans="1:18" hidden="1" x14ac:dyDescent="0.25">
      <c r="A214" s="6" t="s">
        <v>40</v>
      </c>
      <c r="B214" s="6" t="s">
        <v>41</v>
      </c>
      <c r="C214" s="6" t="s">
        <v>23</v>
      </c>
      <c r="D214" s="6" t="s">
        <v>1065</v>
      </c>
      <c r="E214" s="68">
        <f>+IFERROR(VLOOKUP($B214,[1]Feuil4!$1:$1048576,10,FALSE),0)</f>
        <v>0</v>
      </c>
      <c r="F214" s="68">
        <f>+IFERROR(VLOOKUP($B214,[1]Feuil4!$1:$1048576,9,FALSE),0)</f>
        <v>0</v>
      </c>
      <c r="G214" s="68">
        <f>+IFERROR(VLOOKUP($B214,[1]Feuil4!$1:$1048576,4,FALSE),0)</f>
        <v>0</v>
      </c>
      <c r="H214" s="68">
        <f>+IFERROR(VLOOKUP($B214,[1]Feuil4!$1:$1048576,3,FALSE),0)</f>
        <v>0</v>
      </c>
      <c r="I214" s="68">
        <f>+IFERROR(VLOOKUP($B214,[1]Feuil4!$1:$1048576,2,FALSE),0)</f>
        <v>0</v>
      </c>
      <c r="J214" s="68">
        <f>+IFERROR(VLOOKUP($B214,[1]Feuil4!$1:$1048576,7,FALSE),0)</f>
        <v>0</v>
      </c>
      <c r="K214" s="68">
        <f>+IFERROR(VLOOKUP($B214,[1]Feuil4!$1:$1048576,8,FALSE),0)</f>
        <v>0</v>
      </c>
      <c r="L214" s="68">
        <f>+IFERROR(VLOOKUP($B214,[1]Feuil4!$1:$1048576,6,FALSE),0)</f>
        <v>0</v>
      </c>
      <c r="M214" s="68">
        <f>+IFERROR(VLOOKUP($B214,[1]Feuil4!$1:$1048576,5,FALSE),0)</f>
        <v>0</v>
      </c>
      <c r="N214" s="68">
        <f>+IFERROR(VLOOKUP($B214,[1]Feuil4!$1:$1048576,11,FALSE),0)</f>
        <v>0</v>
      </c>
      <c r="O214" s="68">
        <f>IFERROR(VLOOKUP(A214,'[2]TOTAL M11M12 par région'!$1:$1048576,14,FALSE),0)</f>
        <v>0</v>
      </c>
      <c r="P214" s="68">
        <f>IFERROR(VLOOKUP(A214,'[3]Recours excep-C2 2016'!$1:$1048576,36,FALSE),0)</f>
        <v>0</v>
      </c>
      <c r="Q214" s="70">
        <f t="shared" si="3"/>
        <v>0</v>
      </c>
      <c r="R214"/>
    </row>
    <row r="215" spans="1:18" x14ac:dyDescent="0.25">
      <c r="A215" s="25" t="s">
        <v>781</v>
      </c>
      <c r="B215" s="6" t="s">
        <v>1013</v>
      </c>
      <c r="C215" s="6" t="s">
        <v>78</v>
      </c>
      <c r="D215" s="6" t="s">
        <v>1065</v>
      </c>
      <c r="E215" s="68">
        <f>+IFERROR(VLOOKUP($B215,[1]Feuil4!$1:$1048576,10,FALSE),0)</f>
        <v>0</v>
      </c>
      <c r="F215" s="68">
        <f>+IFERROR(VLOOKUP($B215,[1]Feuil4!$1:$1048576,9,FALSE),0)</f>
        <v>0</v>
      </c>
      <c r="G215" s="68">
        <f>+IFERROR(VLOOKUP($B215,[1]Feuil4!$1:$1048576,4,FALSE),0)</f>
        <v>0</v>
      </c>
      <c r="H215" s="68">
        <f>+IFERROR(VLOOKUP($B215,[1]Feuil4!$1:$1048576,3,FALSE),0)</f>
        <v>0</v>
      </c>
      <c r="I215" s="68">
        <f>+IFERROR(VLOOKUP($B215,[1]Feuil4!$1:$1048576,2,FALSE),0)</f>
        <v>0</v>
      </c>
      <c r="J215" s="68">
        <f>+IFERROR(VLOOKUP($B215,[1]Feuil4!$1:$1048576,7,FALSE),0)</f>
        <v>0</v>
      </c>
      <c r="K215" s="68">
        <f>+IFERROR(VLOOKUP($B215,[1]Feuil4!$1:$1048576,8,FALSE),0)</f>
        <v>0</v>
      </c>
      <c r="L215" s="68">
        <f>+IFERROR(VLOOKUP($B215,[1]Feuil4!$1:$1048576,6,FALSE),0)</f>
        <v>0</v>
      </c>
      <c r="M215" s="68">
        <f>+IFERROR(VLOOKUP($B215,[1]Feuil4!$1:$1048576,5,FALSE),0)</f>
        <v>0</v>
      </c>
      <c r="N215" s="68">
        <f>+IFERROR(VLOOKUP($B215,[1]Feuil4!$1:$1048576,11,FALSE),0)</f>
        <v>0</v>
      </c>
      <c r="O215" s="68">
        <f>IFERROR(VLOOKUP(A215,'[2]TOTAL M11M12 par région'!$1:$1048576,14,FALSE),0)</f>
        <v>27.798745380014111</v>
      </c>
      <c r="P215" s="68">
        <f>IFERROR(VLOOKUP(A215,'[3]Recours excep-C2 2016'!$1:$1048576,36,FALSE),0)</f>
        <v>0</v>
      </c>
      <c r="Q215" s="70">
        <f t="shared" si="3"/>
        <v>27.798745380014111</v>
      </c>
      <c r="R215"/>
    </row>
    <row r="216" spans="1:18" hidden="1" x14ac:dyDescent="0.25">
      <c r="A216" s="39" t="s">
        <v>1159</v>
      </c>
      <c r="B216" s="6" t="s">
        <v>47</v>
      </c>
      <c r="C216" s="6" t="s">
        <v>23</v>
      </c>
      <c r="D216" s="6" t="s">
        <v>1065</v>
      </c>
      <c r="E216" s="68">
        <f>+IFERROR(VLOOKUP($B216,[1]Feuil4!$1:$1048576,10,FALSE),0)</f>
        <v>0</v>
      </c>
      <c r="F216" s="68">
        <f>+IFERROR(VLOOKUP($B216,[1]Feuil4!$1:$1048576,9,FALSE),0)</f>
        <v>0</v>
      </c>
      <c r="G216" s="68">
        <f>+IFERROR(VLOOKUP($B216,[1]Feuil4!$1:$1048576,4,FALSE),0)</f>
        <v>0</v>
      </c>
      <c r="H216" s="68">
        <f>+IFERROR(VLOOKUP($B216,[1]Feuil4!$1:$1048576,3,FALSE),0)</f>
        <v>0</v>
      </c>
      <c r="I216" s="68">
        <f>+IFERROR(VLOOKUP($B216,[1]Feuil4!$1:$1048576,2,FALSE),0)</f>
        <v>0</v>
      </c>
      <c r="J216" s="68">
        <f>+IFERROR(VLOOKUP($B216,[1]Feuil4!$1:$1048576,7,FALSE),0)</f>
        <v>0</v>
      </c>
      <c r="K216" s="68">
        <f>+IFERROR(VLOOKUP($B216,[1]Feuil4!$1:$1048576,8,FALSE),0)</f>
        <v>0</v>
      </c>
      <c r="L216" s="68">
        <f>+IFERROR(VLOOKUP($B216,[1]Feuil4!$1:$1048576,6,FALSE),0)</f>
        <v>0</v>
      </c>
      <c r="M216" s="68">
        <f>+IFERROR(VLOOKUP($B216,[1]Feuil4!$1:$1048576,5,FALSE),0)</f>
        <v>0</v>
      </c>
      <c r="N216" s="68">
        <f>+IFERROR(VLOOKUP($B216,[1]Feuil4!$1:$1048576,11,FALSE),0)</f>
        <v>0</v>
      </c>
      <c r="O216" s="68">
        <f>IFERROR(VLOOKUP(A216,'[2]TOTAL M11M12 par région'!$1:$1048576,14,FALSE),0)</f>
        <v>0</v>
      </c>
      <c r="P216" s="68">
        <f>IFERROR(VLOOKUP(A216,'[3]Recours excep-C2 2016'!$1:$1048576,36,FALSE),0)</f>
        <v>0</v>
      </c>
      <c r="Q216" s="70">
        <f t="shared" si="3"/>
        <v>0</v>
      </c>
      <c r="R216"/>
    </row>
    <row r="217" spans="1:18" x14ac:dyDescent="0.25">
      <c r="A217" s="6" t="s">
        <v>30</v>
      </c>
      <c r="B217" s="6" t="s">
        <v>31</v>
      </c>
      <c r="C217" s="6" t="s">
        <v>23</v>
      </c>
      <c r="D217" s="6" t="s">
        <v>1065</v>
      </c>
      <c r="E217" s="68">
        <f>+IFERROR(VLOOKUP($B217,[1]Feuil4!$1:$1048576,10,FALSE),0)</f>
        <v>0</v>
      </c>
      <c r="F217" s="68">
        <f>+IFERROR(VLOOKUP($B217,[1]Feuil4!$1:$1048576,9,FALSE),0)</f>
        <v>0</v>
      </c>
      <c r="G217" s="68">
        <f>+IFERROR(VLOOKUP($B217,[1]Feuil4!$1:$1048576,4,FALSE),0)</f>
        <v>0</v>
      </c>
      <c r="H217" s="68">
        <f>+IFERROR(VLOOKUP($B217,[1]Feuil4!$1:$1048576,3,FALSE),0)</f>
        <v>0</v>
      </c>
      <c r="I217" s="68">
        <f>+IFERROR(VLOOKUP($B217,[1]Feuil4!$1:$1048576,2,FALSE),0)</f>
        <v>0</v>
      </c>
      <c r="J217" s="68">
        <f>+IFERROR(VLOOKUP($B217,[1]Feuil4!$1:$1048576,7,FALSE),0)</f>
        <v>0</v>
      </c>
      <c r="K217" s="68">
        <f>+IFERROR(VLOOKUP($B217,[1]Feuil4!$1:$1048576,8,FALSE),0)</f>
        <v>0</v>
      </c>
      <c r="L217" s="68">
        <f>+IFERROR(VLOOKUP($B217,[1]Feuil4!$1:$1048576,6,FALSE),0)</f>
        <v>0</v>
      </c>
      <c r="M217" s="68">
        <f>+IFERROR(VLOOKUP($B217,[1]Feuil4!$1:$1048576,5,FALSE),0)</f>
        <v>0</v>
      </c>
      <c r="N217" s="68">
        <f>+IFERROR(VLOOKUP($B217,[1]Feuil4!$1:$1048576,11,FALSE),0)</f>
        <v>0</v>
      </c>
      <c r="O217" s="68">
        <f>IFERROR(VLOOKUP(A217,'[2]TOTAL M11M12 par région'!$1:$1048576,14,FALSE),0)</f>
        <v>68329.868075528415</v>
      </c>
      <c r="P217" s="68">
        <f>IFERROR(VLOOKUP(A217,'[3]Recours excep-C2 2016'!$1:$1048576,36,FALSE),0)</f>
        <v>88269.655360604054</v>
      </c>
      <c r="Q217" s="70">
        <f t="shared" si="3"/>
        <v>156599.52343613247</v>
      </c>
      <c r="R217"/>
    </row>
    <row r="218" spans="1:18" x14ac:dyDescent="0.25">
      <c r="A218" s="25" t="s">
        <v>86</v>
      </c>
      <c r="B218" s="6" t="s">
        <v>87</v>
      </c>
      <c r="C218" s="6" t="s">
        <v>23</v>
      </c>
      <c r="D218" s="6" t="s">
        <v>1065</v>
      </c>
      <c r="E218" s="68">
        <f>+IFERROR(VLOOKUP($B218,[1]Feuil4!$1:$1048576,10,FALSE),0)</f>
        <v>0</v>
      </c>
      <c r="F218" s="68">
        <f>+IFERROR(VLOOKUP($B218,[1]Feuil4!$1:$1048576,9,FALSE),0)</f>
        <v>0</v>
      </c>
      <c r="G218" s="68">
        <f>+IFERROR(VLOOKUP($B218,[1]Feuil4!$1:$1048576,4,FALSE),0)</f>
        <v>0</v>
      </c>
      <c r="H218" s="68">
        <f>+IFERROR(VLOOKUP($B218,[1]Feuil4!$1:$1048576,3,FALSE),0)</f>
        <v>0</v>
      </c>
      <c r="I218" s="68">
        <f>+IFERROR(VLOOKUP($B218,[1]Feuil4!$1:$1048576,2,FALSE),0)</f>
        <v>0</v>
      </c>
      <c r="J218" s="68">
        <f>+IFERROR(VLOOKUP($B218,[1]Feuil4!$1:$1048576,7,FALSE),0)</f>
        <v>0</v>
      </c>
      <c r="K218" s="68">
        <f>+IFERROR(VLOOKUP($B218,[1]Feuil4!$1:$1048576,8,FALSE),0)</f>
        <v>0</v>
      </c>
      <c r="L218" s="68">
        <f>+IFERROR(VLOOKUP($B218,[1]Feuil4!$1:$1048576,6,FALSE),0)</f>
        <v>0</v>
      </c>
      <c r="M218" s="68">
        <f>+IFERROR(VLOOKUP($B218,[1]Feuil4!$1:$1048576,5,FALSE),0)</f>
        <v>0</v>
      </c>
      <c r="N218" s="68">
        <f>+IFERROR(VLOOKUP($B218,[1]Feuil4!$1:$1048576,11,FALSE),0)</f>
        <v>0</v>
      </c>
      <c r="O218" s="68">
        <f>IFERROR(VLOOKUP(A218,'[2]TOTAL M11M12 par région'!$1:$1048576,14,FALSE),0)</f>
        <v>59954.532493120525</v>
      </c>
      <c r="P218" s="68">
        <f>IFERROR(VLOOKUP(A218,'[3]Recours excep-C2 2016'!$1:$1048576,36,FALSE),0)</f>
        <v>60739.001604787714</v>
      </c>
      <c r="Q218" s="70">
        <f t="shared" si="3"/>
        <v>120693.53409790824</v>
      </c>
      <c r="R218"/>
    </row>
    <row r="219" spans="1:18" x14ac:dyDescent="0.25">
      <c r="A219" s="6" t="s">
        <v>66</v>
      </c>
      <c r="B219" s="6" t="s">
        <v>67</v>
      </c>
      <c r="C219" s="6" t="s">
        <v>23</v>
      </c>
      <c r="D219" s="6" t="s">
        <v>1065</v>
      </c>
      <c r="E219" s="68">
        <f>+IFERROR(VLOOKUP($B219,[1]Feuil4!$1:$1048576,10,FALSE),0)</f>
        <v>0</v>
      </c>
      <c r="F219" s="68">
        <f>+IFERROR(VLOOKUP($B219,[1]Feuil4!$1:$1048576,9,FALSE),0)</f>
        <v>0</v>
      </c>
      <c r="G219" s="68">
        <f>+IFERROR(VLOOKUP($B219,[1]Feuil4!$1:$1048576,4,FALSE),0)</f>
        <v>0</v>
      </c>
      <c r="H219" s="68">
        <f>+IFERROR(VLOOKUP($B219,[1]Feuil4!$1:$1048576,3,FALSE),0)</f>
        <v>0</v>
      </c>
      <c r="I219" s="68">
        <f>+IFERROR(VLOOKUP($B219,[1]Feuil4!$1:$1048576,2,FALSE),0)</f>
        <v>0</v>
      </c>
      <c r="J219" s="68">
        <f>+IFERROR(VLOOKUP($B219,[1]Feuil4!$1:$1048576,7,FALSE),0)</f>
        <v>0</v>
      </c>
      <c r="K219" s="68">
        <f>+IFERROR(VLOOKUP($B219,[1]Feuil4!$1:$1048576,8,FALSE),0)</f>
        <v>0</v>
      </c>
      <c r="L219" s="68">
        <f>+IFERROR(VLOOKUP($B219,[1]Feuil4!$1:$1048576,6,FALSE),0)</f>
        <v>0</v>
      </c>
      <c r="M219" s="68">
        <f>+IFERROR(VLOOKUP($B219,[1]Feuil4!$1:$1048576,5,FALSE),0)</f>
        <v>0</v>
      </c>
      <c r="N219" s="68">
        <f>+IFERROR(VLOOKUP($B219,[1]Feuil4!$1:$1048576,11,FALSE),0)</f>
        <v>0</v>
      </c>
      <c r="O219" s="68">
        <f>IFERROR(VLOOKUP(A219,'[2]TOTAL M11M12 par région'!$1:$1048576,14,FALSE),0)</f>
        <v>21627.767599230225</v>
      </c>
      <c r="P219" s="68">
        <f>IFERROR(VLOOKUP(A219,'[3]Recours excep-C2 2016'!$1:$1048576,36,FALSE),0)</f>
        <v>0</v>
      </c>
      <c r="Q219" s="70">
        <f t="shared" si="3"/>
        <v>21627.767599230225</v>
      </c>
      <c r="R219"/>
    </row>
    <row r="220" spans="1:18" hidden="1" x14ac:dyDescent="0.25">
      <c r="A220" s="25" t="s">
        <v>64</v>
      </c>
      <c r="B220" s="6" t="s">
        <v>65</v>
      </c>
      <c r="C220" s="6" t="s">
        <v>23</v>
      </c>
      <c r="D220" s="6" t="s">
        <v>1065</v>
      </c>
      <c r="E220" s="68">
        <f>+IFERROR(VLOOKUP($B220,[1]Feuil4!$1:$1048576,10,FALSE),0)</f>
        <v>0</v>
      </c>
      <c r="F220" s="68">
        <f>+IFERROR(VLOOKUP($B220,[1]Feuil4!$1:$1048576,9,FALSE),0)</f>
        <v>0</v>
      </c>
      <c r="G220" s="68">
        <f>+IFERROR(VLOOKUP($B220,[1]Feuil4!$1:$1048576,4,FALSE),0)</f>
        <v>0</v>
      </c>
      <c r="H220" s="68">
        <f>+IFERROR(VLOOKUP($B220,[1]Feuil4!$1:$1048576,3,FALSE),0)</f>
        <v>0</v>
      </c>
      <c r="I220" s="68">
        <f>+IFERROR(VLOOKUP($B220,[1]Feuil4!$1:$1048576,2,FALSE),0)</f>
        <v>0</v>
      </c>
      <c r="J220" s="68">
        <f>+IFERROR(VLOOKUP($B220,[1]Feuil4!$1:$1048576,7,FALSE),0)</f>
        <v>0</v>
      </c>
      <c r="K220" s="68">
        <f>+IFERROR(VLOOKUP($B220,[1]Feuil4!$1:$1048576,8,FALSE),0)</f>
        <v>0</v>
      </c>
      <c r="L220" s="68">
        <f>+IFERROR(VLOOKUP($B220,[1]Feuil4!$1:$1048576,6,FALSE),0)</f>
        <v>0</v>
      </c>
      <c r="M220" s="68">
        <f>+IFERROR(VLOOKUP($B220,[1]Feuil4!$1:$1048576,5,FALSE),0)</f>
        <v>0</v>
      </c>
      <c r="N220" s="68">
        <f>+IFERROR(VLOOKUP($B220,[1]Feuil4!$1:$1048576,11,FALSE),0)</f>
        <v>0</v>
      </c>
      <c r="O220" s="68">
        <f>IFERROR(VLOOKUP(A220,'[2]TOTAL M11M12 par région'!$1:$1048576,14,FALSE),0)</f>
        <v>0</v>
      </c>
      <c r="P220" s="68">
        <f>IFERROR(VLOOKUP(A220,'[3]Recours excep-C2 2016'!$1:$1048576,36,FALSE),0)</f>
        <v>0</v>
      </c>
      <c r="Q220" s="70">
        <f t="shared" si="3"/>
        <v>0</v>
      </c>
      <c r="R220"/>
    </row>
    <row r="221" spans="1:18" hidden="1" x14ac:dyDescent="0.25">
      <c r="A221" s="6" t="s">
        <v>38</v>
      </c>
      <c r="B221" s="6" t="s">
        <v>39</v>
      </c>
      <c r="C221" s="6" t="s">
        <v>23</v>
      </c>
      <c r="D221" s="6" t="s">
        <v>1065</v>
      </c>
      <c r="E221" s="68">
        <f>+IFERROR(VLOOKUP($B221,[1]Feuil4!$1:$1048576,10,FALSE),0)</f>
        <v>0</v>
      </c>
      <c r="F221" s="68">
        <f>+IFERROR(VLOOKUP($B221,[1]Feuil4!$1:$1048576,9,FALSE),0)</f>
        <v>0</v>
      </c>
      <c r="G221" s="68">
        <f>+IFERROR(VLOOKUP($B221,[1]Feuil4!$1:$1048576,4,FALSE),0)</f>
        <v>0</v>
      </c>
      <c r="H221" s="68">
        <f>+IFERROR(VLOOKUP($B221,[1]Feuil4!$1:$1048576,3,FALSE),0)</f>
        <v>0</v>
      </c>
      <c r="I221" s="68">
        <f>+IFERROR(VLOOKUP($B221,[1]Feuil4!$1:$1048576,2,FALSE),0)</f>
        <v>0</v>
      </c>
      <c r="J221" s="68">
        <f>+IFERROR(VLOOKUP($B221,[1]Feuil4!$1:$1048576,7,FALSE),0)</f>
        <v>0</v>
      </c>
      <c r="K221" s="68">
        <f>+IFERROR(VLOOKUP($B221,[1]Feuil4!$1:$1048576,8,FALSE),0)</f>
        <v>0</v>
      </c>
      <c r="L221" s="68">
        <f>+IFERROR(VLOOKUP($B221,[1]Feuil4!$1:$1048576,6,FALSE),0)</f>
        <v>0</v>
      </c>
      <c r="M221" s="68">
        <f>+IFERROR(VLOOKUP($B221,[1]Feuil4!$1:$1048576,5,FALSE),0)</f>
        <v>0</v>
      </c>
      <c r="N221" s="68">
        <f>+IFERROR(VLOOKUP($B221,[1]Feuil4!$1:$1048576,11,FALSE),0)</f>
        <v>0</v>
      </c>
      <c r="O221" s="68">
        <f>IFERROR(VLOOKUP(A221,'[2]TOTAL M11M12 par région'!$1:$1048576,14,FALSE),0)</f>
        <v>0</v>
      </c>
      <c r="P221" s="68">
        <f>IFERROR(VLOOKUP(A221,'[3]Recours excep-C2 2016'!$1:$1048576,36,FALSE),0)</f>
        <v>0</v>
      </c>
      <c r="Q221" s="70">
        <f t="shared" si="3"/>
        <v>0</v>
      </c>
      <c r="R221"/>
    </row>
    <row r="222" spans="1:18" x14ac:dyDescent="0.25">
      <c r="A222" s="6" t="s">
        <v>36</v>
      </c>
      <c r="B222" s="6" t="s">
        <v>37</v>
      </c>
      <c r="C222" s="6" t="s">
        <v>23</v>
      </c>
      <c r="D222" s="6" t="s">
        <v>1065</v>
      </c>
      <c r="E222" s="68">
        <f>+IFERROR(VLOOKUP($B222,[1]Feuil4!$1:$1048576,10,FALSE),0)</f>
        <v>0</v>
      </c>
      <c r="F222" s="68">
        <f>+IFERROR(VLOOKUP($B222,[1]Feuil4!$1:$1048576,9,FALSE),0)</f>
        <v>0</v>
      </c>
      <c r="G222" s="68">
        <f>+IFERROR(VLOOKUP($B222,[1]Feuil4!$1:$1048576,4,FALSE),0)</f>
        <v>0</v>
      </c>
      <c r="H222" s="68">
        <f>+IFERROR(VLOOKUP($B222,[1]Feuil4!$1:$1048576,3,FALSE),0)</f>
        <v>0</v>
      </c>
      <c r="I222" s="68">
        <f>+IFERROR(VLOOKUP($B222,[1]Feuil4!$1:$1048576,2,FALSE),0)</f>
        <v>0</v>
      </c>
      <c r="J222" s="68">
        <f>+IFERROR(VLOOKUP($B222,[1]Feuil4!$1:$1048576,7,FALSE),0)</f>
        <v>0</v>
      </c>
      <c r="K222" s="68">
        <f>+IFERROR(VLOOKUP($B222,[1]Feuil4!$1:$1048576,8,FALSE),0)</f>
        <v>0</v>
      </c>
      <c r="L222" s="68">
        <f>+IFERROR(VLOOKUP($B222,[1]Feuil4!$1:$1048576,6,FALSE),0)</f>
        <v>0</v>
      </c>
      <c r="M222" s="68">
        <f>+IFERROR(VLOOKUP($B222,[1]Feuil4!$1:$1048576,5,FALSE),0)</f>
        <v>0</v>
      </c>
      <c r="N222" s="68">
        <f>+IFERROR(VLOOKUP($B222,[1]Feuil4!$1:$1048576,11,FALSE),0)</f>
        <v>0</v>
      </c>
      <c r="O222" s="68">
        <f>IFERROR(VLOOKUP(A222,'[2]TOTAL M11M12 par région'!$1:$1048576,14,FALSE),0)</f>
        <v>9767.6241198360876</v>
      </c>
      <c r="P222" s="68">
        <f>IFERROR(VLOOKUP(A222,'[3]Recours excep-C2 2016'!$1:$1048576,36,FALSE),0)</f>
        <v>0</v>
      </c>
      <c r="Q222" s="70">
        <f t="shared" si="3"/>
        <v>9767.6241198360876</v>
      </c>
      <c r="R222"/>
    </row>
    <row r="223" spans="1:18" hidden="1" x14ac:dyDescent="0.25">
      <c r="A223" s="25" t="s">
        <v>1079</v>
      </c>
      <c r="B223" s="6" t="s">
        <v>1116</v>
      </c>
      <c r="C223" s="6" t="s">
        <v>78</v>
      </c>
      <c r="D223" s="6" t="s">
        <v>1065</v>
      </c>
      <c r="E223" s="68">
        <f>+IFERROR(VLOOKUP($B223,[1]Feuil4!$1:$1048576,10,FALSE),0)</f>
        <v>0</v>
      </c>
      <c r="F223" s="68">
        <f>+IFERROR(VLOOKUP($B223,[1]Feuil4!$1:$1048576,9,FALSE),0)</f>
        <v>0</v>
      </c>
      <c r="G223" s="68">
        <f>+IFERROR(VLOOKUP($B223,[1]Feuil4!$1:$1048576,4,FALSE),0)</f>
        <v>0</v>
      </c>
      <c r="H223" s="68">
        <f>+IFERROR(VLOOKUP($B223,[1]Feuil4!$1:$1048576,3,FALSE),0)</f>
        <v>0</v>
      </c>
      <c r="I223" s="68">
        <f>+IFERROR(VLOOKUP($B223,[1]Feuil4!$1:$1048576,2,FALSE),0)</f>
        <v>0</v>
      </c>
      <c r="J223" s="68">
        <f>+IFERROR(VLOOKUP($B223,[1]Feuil4!$1:$1048576,7,FALSE),0)</f>
        <v>0</v>
      </c>
      <c r="K223" s="68">
        <f>+IFERROR(VLOOKUP($B223,[1]Feuil4!$1:$1048576,8,FALSE),0)</f>
        <v>0</v>
      </c>
      <c r="L223" s="68">
        <f>+IFERROR(VLOOKUP($B223,[1]Feuil4!$1:$1048576,6,FALSE),0)</f>
        <v>0</v>
      </c>
      <c r="M223" s="68">
        <f>+IFERROR(VLOOKUP($B223,[1]Feuil4!$1:$1048576,5,FALSE),0)</f>
        <v>0</v>
      </c>
      <c r="N223" s="68">
        <f>+IFERROR(VLOOKUP($B223,[1]Feuil4!$1:$1048576,11,FALSE),0)</f>
        <v>0</v>
      </c>
      <c r="O223" s="68">
        <f>IFERROR(VLOOKUP(A223,'[2]TOTAL M11M12 par région'!$1:$1048576,14,FALSE),0)</f>
        <v>0</v>
      </c>
      <c r="P223" s="68">
        <f>IFERROR(VLOOKUP(A223,'[3]Recours excep-C2 2016'!$1:$1048576,36,FALSE),0)</f>
        <v>0</v>
      </c>
      <c r="Q223" s="70">
        <f t="shared" si="3"/>
        <v>0</v>
      </c>
      <c r="R223"/>
    </row>
    <row r="224" spans="1:18" x14ac:dyDescent="0.25">
      <c r="A224" s="6" t="s">
        <v>484</v>
      </c>
      <c r="B224" s="6" t="s">
        <v>485</v>
      </c>
      <c r="C224" s="6" t="s">
        <v>23</v>
      </c>
      <c r="D224" s="6" t="s">
        <v>1068</v>
      </c>
      <c r="E224" s="68">
        <f>+IFERROR(VLOOKUP($B224,[1]Feuil4!$1:$1048576,10,FALSE),0)</f>
        <v>0</v>
      </c>
      <c r="F224" s="68">
        <f>+IFERROR(VLOOKUP($B224,[1]Feuil4!$1:$1048576,9,FALSE),0)</f>
        <v>0</v>
      </c>
      <c r="G224" s="68">
        <f>+IFERROR(VLOOKUP($B224,[1]Feuil4!$1:$1048576,4,FALSE),0)</f>
        <v>0</v>
      </c>
      <c r="H224" s="68">
        <f>+IFERROR(VLOOKUP($B224,[1]Feuil4!$1:$1048576,3,FALSE),0)</f>
        <v>0</v>
      </c>
      <c r="I224" s="68">
        <f>+IFERROR(VLOOKUP($B224,[1]Feuil4!$1:$1048576,2,FALSE),0)</f>
        <v>0</v>
      </c>
      <c r="J224" s="68">
        <f>+IFERROR(VLOOKUP($B224,[1]Feuil4!$1:$1048576,7,FALSE),0)</f>
        <v>0</v>
      </c>
      <c r="K224" s="68">
        <f>+IFERROR(VLOOKUP($B224,[1]Feuil4!$1:$1048576,8,FALSE),0)</f>
        <v>0</v>
      </c>
      <c r="L224" s="68">
        <f>+IFERROR(VLOOKUP($B224,[1]Feuil4!$1:$1048576,6,FALSE),0)</f>
        <v>0</v>
      </c>
      <c r="M224" s="68">
        <f>+IFERROR(VLOOKUP($B224,[1]Feuil4!$1:$1048576,5,FALSE),0)</f>
        <v>0</v>
      </c>
      <c r="N224" s="68">
        <f>+IFERROR(VLOOKUP($B224,[1]Feuil4!$1:$1048576,11,FALSE),0)</f>
        <v>35619</v>
      </c>
      <c r="O224" s="68">
        <f>IFERROR(VLOOKUP(A224,'[2]TOTAL M11M12 par région'!$1:$1048576,14,FALSE),0)</f>
        <v>42490.657635801675</v>
      </c>
      <c r="P224" s="68">
        <f>IFERROR(VLOOKUP(A224,'[3]Recours excep-C2 2016'!$1:$1048576,36,FALSE),0)</f>
        <v>178098.32989390619</v>
      </c>
      <c r="Q224" s="70">
        <f t="shared" si="3"/>
        <v>256207.98752970787</v>
      </c>
      <c r="R224"/>
    </row>
    <row r="225" spans="1:18" hidden="1" x14ac:dyDescent="0.25">
      <c r="A225" s="6" t="s">
        <v>482</v>
      </c>
      <c r="B225" s="6" t="s">
        <v>483</v>
      </c>
      <c r="C225" s="6" t="s">
        <v>23</v>
      </c>
      <c r="D225" s="6" t="s">
        <v>1068</v>
      </c>
      <c r="E225" s="68">
        <f>+IFERROR(VLOOKUP($B225,[1]Feuil4!$1:$1048576,10,FALSE),0)</f>
        <v>0</v>
      </c>
      <c r="F225" s="68">
        <f>+IFERROR(VLOOKUP($B225,[1]Feuil4!$1:$1048576,9,FALSE),0)</f>
        <v>0</v>
      </c>
      <c r="G225" s="68">
        <f>+IFERROR(VLOOKUP($B225,[1]Feuil4!$1:$1048576,4,FALSE),0)</f>
        <v>0</v>
      </c>
      <c r="H225" s="68">
        <f>+IFERROR(VLOOKUP($B225,[1]Feuil4!$1:$1048576,3,FALSE),0)</f>
        <v>0</v>
      </c>
      <c r="I225" s="68">
        <f>+IFERROR(VLOOKUP($B225,[1]Feuil4!$1:$1048576,2,FALSE),0)</f>
        <v>0</v>
      </c>
      <c r="J225" s="68">
        <f>+IFERROR(VLOOKUP($B225,[1]Feuil4!$1:$1048576,7,FALSE),0)</f>
        <v>0</v>
      </c>
      <c r="K225" s="68">
        <f>+IFERROR(VLOOKUP($B225,[1]Feuil4!$1:$1048576,8,FALSE),0)</f>
        <v>0</v>
      </c>
      <c r="L225" s="68">
        <f>+IFERROR(VLOOKUP($B225,[1]Feuil4!$1:$1048576,6,FALSE),0)</f>
        <v>0</v>
      </c>
      <c r="M225" s="68">
        <f>+IFERROR(VLOOKUP($B225,[1]Feuil4!$1:$1048576,5,FALSE),0)</f>
        <v>0</v>
      </c>
      <c r="N225" s="68">
        <f>+IFERROR(VLOOKUP($B225,[1]Feuil4!$1:$1048576,11,FALSE),0)</f>
        <v>0</v>
      </c>
      <c r="O225" s="68">
        <f>IFERROR(VLOOKUP(A225,'[2]TOTAL M11M12 par région'!$1:$1048576,14,FALSE),0)</f>
        <v>0</v>
      </c>
      <c r="P225" s="68">
        <f>IFERROR(VLOOKUP(A225,'[3]Recours excep-C2 2016'!$1:$1048576,36,FALSE),0)</f>
        <v>0</v>
      </c>
      <c r="Q225" s="70">
        <f t="shared" si="3"/>
        <v>0</v>
      </c>
      <c r="R225"/>
    </row>
    <row r="226" spans="1:18" x14ac:dyDescent="0.25">
      <c r="A226" s="6" t="s">
        <v>900</v>
      </c>
      <c r="B226" s="6" t="s">
        <v>968</v>
      </c>
      <c r="C226" s="6" t="s">
        <v>23</v>
      </c>
      <c r="D226" s="6" t="s">
        <v>1068</v>
      </c>
      <c r="E226" s="68">
        <f>+IFERROR(VLOOKUP($B226,[1]Feuil4!$1:$1048576,10,FALSE),0)</f>
        <v>0</v>
      </c>
      <c r="F226" s="68">
        <f>+IFERROR(VLOOKUP($B226,[1]Feuil4!$1:$1048576,9,FALSE),0)</f>
        <v>0</v>
      </c>
      <c r="G226" s="68">
        <f>+IFERROR(VLOOKUP($B226,[1]Feuil4!$1:$1048576,4,FALSE),0)</f>
        <v>0</v>
      </c>
      <c r="H226" s="68">
        <f>+IFERROR(VLOOKUP($B226,[1]Feuil4!$1:$1048576,3,FALSE),0)</f>
        <v>0</v>
      </c>
      <c r="I226" s="68">
        <f>+IFERROR(VLOOKUP($B226,[1]Feuil4!$1:$1048576,2,FALSE),0)</f>
        <v>0</v>
      </c>
      <c r="J226" s="68">
        <f>+IFERROR(VLOOKUP($B226,[1]Feuil4!$1:$1048576,7,FALSE),0)</f>
        <v>0</v>
      </c>
      <c r="K226" s="68">
        <f>+IFERROR(VLOOKUP($B226,[1]Feuil4!$1:$1048576,8,FALSE),0)</f>
        <v>0</v>
      </c>
      <c r="L226" s="68">
        <f>+IFERROR(VLOOKUP($B226,[1]Feuil4!$1:$1048576,6,FALSE),0)</f>
        <v>0</v>
      </c>
      <c r="M226" s="68">
        <f>+IFERROR(VLOOKUP($B226,[1]Feuil4!$1:$1048576,5,FALSE),0)</f>
        <v>0</v>
      </c>
      <c r="N226" s="68">
        <f>+IFERROR(VLOOKUP($B226,[1]Feuil4!$1:$1048576,11,FALSE),0)</f>
        <v>0</v>
      </c>
      <c r="O226" s="68">
        <f>IFERROR(VLOOKUP(A226,'[2]TOTAL M11M12 par région'!$1:$1048576,14,FALSE),0)</f>
        <v>8067.0584318483961</v>
      </c>
      <c r="P226" s="68">
        <f>IFERROR(VLOOKUP(A226,'[3]Recours excep-C2 2016'!$1:$1048576,36,FALSE),0)</f>
        <v>0</v>
      </c>
      <c r="Q226" s="70">
        <f t="shared" si="3"/>
        <v>8067.0584318483961</v>
      </c>
      <c r="R226"/>
    </row>
    <row r="227" spans="1:18" x14ac:dyDescent="0.25">
      <c r="A227" s="25" t="s">
        <v>901</v>
      </c>
      <c r="B227" s="6" t="s">
        <v>902</v>
      </c>
      <c r="C227" s="6" t="s">
        <v>23</v>
      </c>
      <c r="D227" s="6" t="s">
        <v>1068</v>
      </c>
      <c r="E227" s="68">
        <f>+IFERROR(VLOOKUP($B227,[1]Feuil4!$1:$1048576,10,FALSE),0)</f>
        <v>0</v>
      </c>
      <c r="F227" s="68">
        <f>+IFERROR(VLOOKUP($B227,[1]Feuil4!$1:$1048576,9,FALSE),0)</f>
        <v>0</v>
      </c>
      <c r="G227" s="68">
        <f>+IFERROR(VLOOKUP($B227,[1]Feuil4!$1:$1048576,4,FALSE),0)</f>
        <v>0</v>
      </c>
      <c r="H227" s="68">
        <f>+IFERROR(VLOOKUP($B227,[1]Feuil4!$1:$1048576,3,FALSE),0)</f>
        <v>0</v>
      </c>
      <c r="I227" s="68">
        <f>+IFERROR(VLOOKUP($B227,[1]Feuil4!$1:$1048576,2,FALSE),0)</f>
        <v>0</v>
      </c>
      <c r="J227" s="68">
        <f>+IFERROR(VLOOKUP($B227,[1]Feuil4!$1:$1048576,7,FALSE),0)</f>
        <v>0</v>
      </c>
      <c r="K227" s="68">
        <f>+IFERROR(VLOOKUP($B227,[1]Feuil4!$1:$1048576,8,FALSE),0)</f>
        <v>0</v>
      </c>
      <c r="L227" s="68">
        <f>+IFERROR(VLOOKUP($B227,[1]Feuil4!$1:$1048576,6,FALSE),0)</f>
        <v>0</v>
      </c>
      <c r="M227" s="68">
        <f>+IFERROR(VLOOKUP($B227,[1]Feuil4!$1:$1048576,5,FALSE),0)</f>
        <v>0</v>
      </c>
      <c r="N227" s="68">
        <f>+IFERROR(VLOOKUP($B227,[1]Feuil4!$1:$1048576,11,FALSE),0)</f>
        <v>0</v>
      </c>
      <c r="O227" s="68">
        <f>IFERROR(VLOOKUP(A227,'[2]TOTAL M11M12 par région'!$1:$1048576,14,FALSE),0)</f>
        <v>16845.854068997098</v>
      </c>
      <c r="P227" s="68">
        <f>IFERROR(VLOOKUP(A227,'[3]Recours excep-C2 2016'!$1:$1048576,36,FALSE),0)</f>
        <v>0</v>
      </c>
      <c r="Q227" s="70">
        <f t="shared" si="3"/>
        <v>16845.854068997098</v>
      </c>
      <c r="R227"/>
    </row>
    <row r="228" spans="1:18" hidden="1" x14ac:dyDescent="0.25">
      <c r="A228" s="6" t="s">
        <v>480</v>
      </c>
      <c r="B228" s="6" t="s">
        <v>481</v>
      </c>
      <c r="C228" s="6" t="s">
        <v>23</v>
      </c>
      <c r="D228" s="6" t="s">
        <v>1068</v>
      </c>
      <c r="E228" s="68">
        <f>+IFERROR(VLOOKUP($B228,[1]Feuil4!$1:$1048576,10,FALSE),0)</f>
        <v>0</v>
      </c>
      <c r="F228" s="68">
        <f>+IFERROR(VLOOKUP($B228,[1]Feuil4!$1:$1048576,9,FALSE),0)</f>
        <v>0</v>
      </c>
      <c r="G228" s="68">
        <f>+IFERROR(VLOOKUP($B228,[1]Feuil4!$1:$1048576,4,FALSE),0)</f>
        <v>0</v>
      </c>
      <c r="H228" s="68">
        <f>+IFERROR(VLOOKUP($B228,[1]Feuil4!$1:$1048576,3,FALSE),0)</f>
        <v>0</v>
      </c>
      <c r="I228" s="68">
        <f>+IFERROR(VLOOKUP($B228,[1]Feuil4!$1:$1048576,2,FALSE),0)</f>
        <v>0</v>
      </c>
      <c r="J228" s="68">
        <f>+IFERROR(VLOOKUP($B228,[1]Feuil4!$1:$1048576,7,FALSE),0)</f>
        <v>0</v>
      </c>
      <c r="K228" s="68">
        <f>+IFERROR(VLOOKUP($B228,[1]Feuil4!$1:$1048576,8,FALSE),0)</f>
        <v>0</v>
      </c>
      <c r="L228" s="68">
        <f>+IFERROR(VLOOKUP($B228,[1]Feuil4!$1:$1048576,6,FALSE),0)</f>
        <v>0</v>
      </c>
      <c r="M228" s="68">
        <f>+IFERROR(VLOOKUP($B228,[1]Feuil4!$1:$1048576,5,FALSE),0)</f>
        <v>0</v>
      </c>
      <c r="N228" s="68">
        <f>+IFERROR(VLOOKUP($B228,[1]Feuil4!$1:$1048576,11,FALSE),0)</f>
        <v>0</v>
      </c>
      <c r="O228" s="68">
        <f>IFERROR(VLOOKUP(A228,'[2]TOTAL M11M12 par région'!$1:$1048576,14,FALSE),0)</f>
        <v>0</v>
      </c>
      <c r="P228" s="68">
        <f>IFERROR(VLOOKUP(A228,'[3]Recours excep-C2 2016'!$1:$1048576,36,FALSE),0)</f>
        <v>0</v>
      </c>
      <c r="Q228" s="70">
        <f t="shared" si="3"/>
        <v>0</v>
      </c>
      <c r="R228"/>
    </row>
    <row r="229" spans="1:18" s="63" customFormat="1" x14ac:dyDescent="0.25">
      <c r="A229" s="64" t="s">
        <v>1223</v>
      </c>
      <c r="B229" s="64" t="s">
        <v>1246</v>
      </c>
      <c r="C229" s="64" t="s">
        <v>78</v>
      </c>
      <c r="D229" s="64" t="s">
        <v>1068</v>
      </c>
      <c r="E229" s="68">
        <f>+IFERROR(VLOOKUP($B229,[1]Feuil4!$1:$1048576,10,FALSE),0)</f>
        <v>0</v>
      </c>
      <c r="F229" s="68">
        <f>+IFERROR(VLOOKUP($B229,[1]Feuil4!$1:$1048576,9,FALSE),0)</f>
        <v>0</v>
      </c>
      <c r="G229" s="68">
        <f>+IFERROR(VLOOKUP($B229,[1]Feuil4!$1:$1048576,4,FALSE),0)</f>
        <v>0</v>
      </c>
      <c r="H229" s="68">
        <f>+IFERROR(VLOOKUP($B229,[1]Feuil4!$1:$1048576,3,FALSE),0)</f>
        <v>0</v>
      </c>
      <c r="I229" s="68">
        <f>+IFERROR(VLOOKUP($B229,[1]Feuil4!$1:$1048576,2,FALSE),0)</f>
        <v>0</v>
      </c>
      <c r="J229" s="68">
        <f>+IFERROR(VLOOKUP($B229,[1]Feuil4!$1:$1048576,7,FALSE),0)</f>
        <v>0</v>
      </c>
      <c r="K229" s="68">
        <f>+IFERROR(VLOOKUP($B229,[1]Feuil4!$1:$1048576,8,FALSE),0)</f>
        <v>0</v>
      </c>
      <c r="L229" s="68">
        <f>+IFERROR(VLOOKUP($B229,[1]Feuil4!$1:$1048576,6,FALSE),0)</f>
        <v>0</v>
      </c>
      <c r="M229" s="68">
        <f>+IFERROR(VLOOKUP($B229,[1]Feuil4!$1:$1048576,5,FALSE),0)</f>
        <v>0</v>
      </c>
      <c r="N229" s="68">
        <f>+IFERROR(VLOOKUP($B229,[1]Feuil4!$1:$1048576,11,FALSE),0)</f>
        <v>0</v>
      </c>
      <c r="O229" s="68">
        <f>IFERROR(VLOOKUP(A229,'[2]TOTAL M11M12 par région'!$1:$1048576,14,FALSE),0)</f>
        <v>10332.581260079678</v>
      </c>
      <c r="P229" s="68">
        <f>IFERROR(VLOOKUP(A229,'[3]Recours excep-C2 2016'!$1:$1048576,36,FALSE),0)</f>
        <v>0</v>
      </c>
      <c r="Q229" s="70">
        <f t="shared" si="3"/>
        <v>10332.581260079678</v>
      </c>
    </row>
    <row r="230" spans="1:18" x14ac:dyDescent="0.25">
      <c r="A230" s="6" t="s">
        <v>522</v>
      </c>
      <c r="B230" s="6" t="s">
        <v>523</v>
      </c>
      <c r="C230" s="6" t="s">
        <v>50</v>
      </c>
      <c r="D230" s="6" t="s">
        <v>1068</v>
      </c>
      <c r="E230" s="68">
        <f>+IFERROR(VLOOKUP($B230,[1]Feuil4!$1:$1048576,10,FALSE),0)</f>
        <v>0</v>
      </c>
      <c r="F230" s="68">
        <f>+IFERROR(VLOOKUP($B230,[1]Feuil4!$1:$1048576,9,FALSE),0)</f>
        <v>0</v>
      </c>
      <c r="G230" s="68">
        <f>+IFERROR(VLOOKUP($B230,[1]Feuil4!$1:$1048576,4,FALSE),0)</f>
        <v>0</v>
      </c>
      <c r="H230" s="68">
        <f>+IFERROR(VLOOKUP($B230,[1]Feuil4!$1:$1048576,3,FALSE),0)</f>
        <v>0</v>
      </c>
      <c r="I230" s="68">
        <f>+IFERROR(VLOOKUP($B230,[1]Feuil4!$1:$1048576,2,FALSE),0)</f>
        <v>0</v>
      </c>
      <c r="J230" s="68">
        <f>+IFERROR(VLOOKUP($B230,[1]Feuil4!$1:$1048576,7,FALSE),0)</f>
        <v>0</v>
      </c>
      <c r="K230" s="68">
        <f>+IFERROR(VLOOKUP($B230,[1]Feuil4!$1:$1048576,8,FALSE),0)</f>
        <v>0</v>
      </c>
      <c r="L230" s="68">
        <f>+IFERROR(VLOOKUP($B230,[1]Feuil4!$1:$1048576,6,FALSE),0)</f>
        <v>0</v>
      </c>
      <c r="M230" s="68">
        <f>+IFERROR(VLOOKUP($B230,[1]Feuil4!$1:$1048576,5,FALSE),0)</f>
        <v>0</v>
      </c>
      <c r="N230" s="68">
        <f>+IFERROR(VLOOKUP($B230,[1]Feuil4!$1:$1048576,11,FALSE),0)</f>
        <v>0</v>
      </c>
      <c r="O230" s="68">
        <f>IFERROR(VLOOKUP(A230,'[2]TOTAL M11M12 par région'!$1:$1048576,14,FALSE),0)</f>
        <v>20020.711560693526</v>
      </c>
      <c r="P230" s="68">
        <f>IFERROR(VLOOKUP(A230,'[3]Recours excep-C2 2016'!$1:$1048576,36,FALSE),0)</f>
        <v>450671.80578645342</v>
      </c>
      <c r="Q230" s="70">
        <f t="shared" si="3"/>
        <v>470692.51734714693</v>
      </c>
      <c r="R230"/>
    </row>
    <row r="231" spans="1:18" hidden="1" x14ac:dyDescent="0.25">
      <c r="A231" s="25" t="s">
        <v>878</v>
      </c>
      <c r="B231" s="6" t="s">
        <v>879</v>
      </c>
      <c r="C231" s="6" t="s">
        <v>78</v>
      </c>
      <c r="D231" s="6" t="s">
        <v>1068</v>
      </c>
      <c r="E231" s="68">
        <f>+IFERROR(VLOOKUP($B231,[1]Feuil4!$1:$1048576,10,FALSE),0)</f>
        <v>0</v>
      </c>
      <c r="F231" s="68">
        <f>+IFERROR(VLOOKUP($B231,[1]Feuil4!$1:$1048576,9,FALSE),0)</f>
        <v>0</v>
      </c>
      <c r="G231" s="68">
        <f>+IFERROR(VLOOKUP($B231,[1]Feuil4!$1:$1048576,4,FALSE),0)</f>
        <v>0</v>
      </c>
      <c r="H231" s="68">
        <f>+IFERROR(VLOOKUP($B231,[1]Feuil4!$1:$1048576,3,FALSE),0)</f>
        <v>0</v>
      </c>
      <c r="I231" s="68">
        <f>+IFERROR(VLOOKUP($B231,[1]Feuil4!$1:$1048576,2,FALSE),0)</f>
        <v>0</v>
      </c>
      <c r="J231" s="68">
        <f>+IFERROR(VLOOKUP($B231,[1]Feuil4!$1:$1048576,7,FALSE),0)</f>
        <v>0</v>
      </c>
      <c r="K231" s="68">
        <f>+IFERROR(VLOOKUP($B231,[1]Feuil4!$1:$1048576,8,FALSE),0)</f>
        <v>0</v>
      </c>
      <c r="L231" s="68">
        <f>+IFERROR(VLOOKUP($B231,[1]Feuil4!$1:$1048576,6,FALSE),0)</f>
        <v>0</v>
      </c>
      <c r="M231" s="68">
        <f>+IFERROR(VLOOKUP($B231,[1]Feuil4!$1:$1048576,5,FALSE),0)</f>
        <v>0</v>
      </c>
      <c r="N231" s="68">
        <f>+IFERROR(VLOOKUP($B231,[1]Feuil4!$1:$1048576,11,FALSE),0)</f>
        <v>0</v>
      </c>
      <c r="O231" s="68">
        <f>IFERROR(VLOOKUP(A231,'[2]TOTAL M11M12 par région'!$1:$1048576,14,FALSE),0)</f>
        <v>0</v>
      </c>
      <c r="P231" s="68">
        <f>IFERROR(VLOOKUP(A231,'[3]Recours excep-C2 2016'!$1:$1048576,36,FALSE),0)</f>
        <v>0</v>
      </c>
      <c r="Q231" s="70">
        <f t="shared" si="3"/>
        <v>0</v>
      </c>
      <c r="R231"/>
    </row>
    <row r="232" spans="1:18" x14ac:dyDescent="0.25">
      <c r="A232" s="6" t="s">
        <v>539</v>
      </c>
      <c r="B232" s="6" t="s">
        <v>540</v>
      </c>
      <c r="C232" s="6" t="s">
        <v>78</v>
      </c>
      <c r="D232" s="6" t="s">
        <v>1068</v>
      </c>
      <c r="E232" s="68">
        <f>+IFERROR(VLOOKUP($B232,[1]Feuil4!$1:$1048576,10,FALSE),0)</f>
        <v>0</v>
      </c>
      <c r="F232" s="68">
        <f>+IFERROR(VLOOKUP($B232,[1]Feuil4!$1:$1048576,9,FALSE),0)</f>
        <v>0</v>
      </c>
      <c r="G232" s="68">
        <f>+IFERROR(VLOOKUP($B232,[1]Feuil4!$1:$1048576,4,FALSE),0)</f>
        <v>0</v>
      </c>
      <c r="H232" s="68">
        <f>+IFERROR(VLOOKUP($B232,[1]Feuil4!$1:$1048576,3,FALSE),0)</f>
        <v>0</v>
      </c>
      <c r="I232" s="68">
        <f>+IFERROR(VLOOKUP($B232,[1]Feuil4!$1:$1048576,2,FALSE),0)</f>
        <v>0</v>
      </c>
      <c r="J232" s="68">
        <f>+IFERROR(VLOOKUP($B232,[1]Feuil4!$1:$1048576,7,FALSE),0)</f>
        <v>0</v>
      </c>
      <c r="K232" s="68">
        <f>+IFERROR(VLOOKUP($B232,[1]Feuil4!$1:$1048576,8,FALSE),0)</f>
        <v>0</v>
      </c>
      <c r="L232" s="68">
        <f>+IFERROR(VLOOKUP($B232,[1]Feuil4!$1:$1048576,6,FALSE),0)</f>
        <v>0</v>
      </c>
      <c r="M232" s="68">
        <f>+IFERROR(VLOOKUP($B232,[1]Feuil4!$1:$1048576,5,FALSE),0)</f>
        <v>0</v>
      </c>
      <c r="N232" s="68">
        <f>+IFERROR(VLOOKUP($B232,[1]Feuil4!$1:$1048576,11,FALSE),0)</f>
        <v>0</v>
      </c>
      <c r="O232" s="68">
        <f>IFERROR(VLOOKUP(A232,'[2]TOTAL M11M12 par région'!$1:$1048576,14,FALSE),0)</f>
        <v>0</v>
      </c>
      <c r="P232" s="68">
        <f>IFERROR(VLOOKUP(A232,'[3]Recours excep-C2 2016'!$1:$1048576,36,FALSE),0)</f>
        <v>3700.7272741859697</v>
      </c>
      <c r="Q232" s="70">
        <f t="shared" si="3"/>
        <v>3700.7272741859697</v>
      </c>
      <c r="R232"/>
    </row>
    <row r="233" spans="1:18" x14ac:dyDescent="0.25">
      <c r="A233" s="6" t="s">
        <v>529</v>
      </c>
      <c r="B233" s="6" t="s">
        <v>530</v>
      </c>
      <c r="C233" s="6" t="s">
        <v>20</v>
      </c>
      <c r="D233" s="6" t="s">
        <v>1068</v>
      </c>
      <c r="E233" s="68">
        <f>+IFERROR(VLOOKUP($B233,[1]Feuil4!$1:$1048576,10,FALSE),0)</f>
        <v>0</v>
      </c>
      <c r="F233" s="68">
        <f>+IFERROR(VLOOKUP($B233,[1]Feuil4!$1:$1048576,9,FALSE),0)</f>
        <v>0</v>
      </c>
      <c r="G233" s="68">
        <f>+IFERROR(VLOOKUP($B233,[1]Feuil4!$1:$1048576,4,FALSE),0)</f>
        <v>0</v>
      </c>
      <c r="H233" s="68">
        <f>+IFERROR(VLOOKUP($B233,[1]Feuil4!$1:$1048576,3,FALSE),0)</f>
        <v>0</v>
      </c>
      <c r="I233" s="68">
        <f>+IFERROR(VLOOKUP($B233,[1]Feuil4!$1:$1048576,2,FALSE),0)</f>
        <v>0</v>
      </c>
      <c r="J233" s="68">
        <f>+IFERROR(VLOOKUP($B233,[1]Feuil4!$1:$1048576,7,FALSE),0)</f>
        <v>0</v>
      </c>
      <c r="K233" s="68">
        <f>+IFERROR(VLOOKUP($B233,[1]Feuil4!$1:$1048576,8,FALSE),0)</f>
        <v>0</v>
      </c>
      <c r="L233" s="68">
        <f>+IFERROR(VLOOKUP($B233,[1]Feuil4!$1:$1048576,6,FALSE),0)</f>
        <v>0</v>
      </c>
      <c r="M233" s="68">
        <f>+IFERROR(VLOOKUP($B233,[1]Feuil4!$1:$1048576,5,FALSE),0)</f>
        <v>0</v>
      </c>
      <c r="N233" s="68">
        <f>+IFERROR(VLOOKUP($B233,[1]Feuil4!$1:$1048576,11,FALSE),0)</f>
        <v>30065</v>
      </c>
      <c r="O233" s="68">
        <f>IFERROR(VLOOKUP(A233,'[2]TOTAL M11M12 par région'!$1:$1048576,14,FALSE),0)</f>
        <v>0</v>
      </c>
      <c r="P233" s="68">
        <f>IFERROR(VLOOKUP(A233,'[3]Recours excep-C2 2016'!$1:$1048576,36,FALSE),0)</f>
        <v>0</v>
      </c>
      <c r="Q233" s="70">
        <f t="shared" si="3"/>
        <v>30065</v>
      </c>
      <c r="R233"/>
    </row>
    <row r="234" spans="1:18" x14ac:dyDescent="0.25">
      <c r="A234" s="25" t="s">
        <v>1080</v>
      </c>
      <c r="B234" s="6" t="s">
        <v>1117</v>
      </c>
      <c r="C234" s="6" t="s">
        <v>20</v>
      </c>
      <c r="D234" s="6" t="s">
        <v>1068</v>
      </c>
      <c r="E234" s="68">
        <f>+IFERROR(VLOOKUP($B234,[1]Feuil4!$1:$1048576,10,FALSE),0)</f>
        <v>0</v>
      </c>
      <c r="F234" s="68">
        <f>+IFERROR(VLOOKUP($B234,[1]Feuil4!$1:$1048576,9,FALSE),0)</f>
        <v>0</v>
      </c>
      <c r="G234" s="68">
        <f>+IFERROR(VLOOKUP($B234,[1]Feuil4!$1:$1048576,4,FALSE),0)</f>
        <v>0</v>
      </c>
      <c r="H234" s="68">
        <f>+IFERROR(VLOOKUP($B234,[1]Feuil4!$1:$1048576,3,FALSE),0)</f>
        <v>0</v>
      </c>
      <c r="I234" s="68">
        <f>+IFERROR(VLOOKUP($B234,[1]Feuil4!$1:$1048576,2,FALSE),0)</f>
        <v>0</v>
      </c>
      <c r="J234" s="68">
        <f>+IFERROR(VLOOKUP($B234,[1]Feuil4!$1:$1048576,7,FALSE),0)</f>
        <v>0</v>
      </c>
      <c r="K234" s="68">
        <f>+IFERROR(VLOOKUP($B234,[1]Feuil4!$1:$1048576,8,FALSE),0)</f>
        <v>0</v>
      </c>
      <c r="L234" s="68">
        <f>+IFERROR(VLOOKUP($B234,[1]Feuil4!$1:$1048576,6,FALSE),0)</f>
        <v>0</v>
      </c>
      <c r="M234" s="68">
        <f>+IFERROR(VLOOKUP($B234,[1]Feuil4!$1:$1048576,5,FALSE),0)</f>
        <v>0</v>
      </c>
      <c r="N234" s="68">
        <f>+IFERROR(VLOOKUP($B234,[1]Feuil4!$1:$1048576,11,FALSE),0)</f>
        <v>0</v>
      </c>
      <c r="O234" s="68">
        <f>IFERROR(VLOOKUP(A234,'[2]TOTAL M11M12 par région'!$1:$1048576,14,FALSE),0)</f>
        <v>544.19375335989298</v>
      </c>
      <c r="P234" s="68">
        <f>IFERROR(VLOOKUP(A234,'[3]Recours excep-C2 2016'!$1:$1048576,36,FALSE),0)</f>
        <v>0</v>
      </c>
      <c r="Q234" s="70">
        <f t="shared" si="3"/>
        <v>544.19375335989298</v>
      </c>
      <c r="R234"/>
    </row>
    <row r="235" spans="1:18" x14ac:dyDescent="0.25">
      <c r="A235" s="6" t="s">
        <v>518</v>
      </c>
      <c r="B235" s="6" t="s">
        <v>519</v>
      </c>
      <c r="C235" s="6" t="s">
        <v>17</v>
      </c>
      <c r="D235" s="6" t="s">
        <v>1068</v>
      </c>
      <c r="E235" s="68">
        <f>+IFERROR(VLOOKUP($B235,[1]Feuil4!$1:$1048576,10,FALSE),0)</f>
        <v>0</v>
      </c>
      <c r="F235" s="68">
        <f>+IFERROR(VLOOKUP($B235,[1]Feuil4!$1:$1048576,9,FALSE),0)</f>
        <v>0</v>
      </c>
      <c r="G235" s="68">
        <f>+IFERROR(VLOOKUP($B235,[1]Feuil4!$1:$1048576,4,FALSE),0)</f>
        <v>266740</v>
      </c>
      <c r="H235" s="68">
        <f>+IFERROR(VLOOKUP($B235,[1]Feuil4!$1:$1048576,3,FALSE),0)</f>
        <v>0</v>
      </c>
      <c r="I235" s="68">
        <f>+IFERROR(VLOOKUP($B235,[1]Feuil4!$1:$1048576,2,FALSE),0)</f>
        <v>276294</v>
      </c>
      <c r="J235" s="68">
        <f>+IFERROR(VLOOKUP($B235,[1]Feuil4!$1:$1048576,7,FALSE),0)</f>
        <v>0</v>
      </c>
      <c r="K235" s="68">
        <f>+IFERROR(VLOOKUP($B235,[1]Feuil4!$1:$1048576,8,FALSE),0)</f>
        <v>0</v>
      </c>
      <c r="L235" s="68">
        <f>+IFERROR(VLOOKUP($B235,[1]Feuil4!$1:$1048576,6,FALSE),0)</f>
        <v>0</v>
      </c>
      <c r="M235" s="68">
        <f>+IFERROR(VLOOKUP($B235,[1]Feuil4!$1:$1048576,5,FALSE),0)</f>
        <v>0</v>
      </c>
      <c r="N235" s="68">
        <f>+IFERROR(VLOOKUP($B235,[1]Feuil4!$1:$1048576,11,FALSE),0)</f>
        <v>0</v>
      </c>
      <c r="O235" s="68">
        <f>IFERROR(VLOOKUP(A235,'[2]TOTAL M11M12 par région'!$1:$1048576,14,FALSE),0)</f>
        <v>751499.00649354747</v>
      </c>
      <c r="P235" s="68">
        <f>IFERROR(VLOOKUP(A235,'[3]Recours excep-C2 2016'!$1:$1048576,36,FALSE),0)</f>
        <v>1394099.9649589374</v>
      </c>
      <c r="Q235" s="70">
        <f t="shared" si="3"/>
        <v>2688632.9714524848</v>
      </c>
      <c r="R235"/>
    </row>
    <row r="236" spans="1:18" hidden="1" x14ac:dyDescent="0.25">
      <c r="A236" s="25" t="s">
        <v>880</v>
      </c>
      <c r="B236" s="6" t="s">
        <v>992</v>
      </c>
      <c r="C236" s="6" t="s">
        <v>23</v>
      </c>
      <c r="D236" s="6" t="s">
        <v>1068</v>
      </c>
      <c r="E236" s="68">
        <f>+IFERROR(VLOOKUP($B236,[1]Feuil4!$1:$1048576,10,FALSE),0)</f>
        <v>0</v>
      </c>
      <c r="F236" s="68">
        <f>+IFERROR(VLOOKUP($B236,[1]Feuil4!$1:$1048576,9,FALSE),0)</f>
        <v>0</v>
      </c>
      <c r="G236" s="68">
        <f>+IFERROR(VLOOKUP($B236,[1]Feuil4!$1:$1048576,4,FALSE),0)</f>
        <v>0</v>
      </c>
      <c r="H236" s="68">
        <f>+IFERROR(VLOOKUP($B236,[1]Feuil4!$1:$1048576,3,FALSE),0)</f>
        <v>0</v>
      </c>
      <c r="I236" s="68">
        <f>+IFERROR(VLOOKUP($B236,[1]Feuil4!$1:$1048576,2,FALSE),0)</f>
        <v>0</v>
      </c>
      <c r="J236" s="68">
        <f>+IFERROR(VLOOKUP($B236,[1]Feuil4!$1:$1048576,7,FALSE),0)</f>
        <v>0</v>
      </c>
      <c r="K236" s="68">
        <f>+IFERROR(VLOOKUP($B236,[1]Feuil4!$1:$1048576,8,FALSE),0)</f>
        <v>0</v>
      </c>
      <c r="L236" s="68">
        <f>+IFERROR(VLOOKUP($B236,[1]Feuil4!$1:$1048576,6,FALSE),0)</f>
        <v>0</v>
      </c>
      <c r="M236" s="68">
        <f>+IFERROR(VLOOKUP($B236,[1]Feuil4!$1:$1048576,5,FALSE),0)</f>
        <v>0</v>
      </c>
      <c r="N236" s="68">
        <f>+IFERROR(VLOOKUP($B236,[1]Feuil4!$1:$1048576,11,FALSE),0)</f>
        <v>0</v>
      </c>
      <c r="O236" s="68">
        <f>IFERROR(VLOOKUP(A236,'[2]TOTAL M11M12 par région'!$1:$1048576,14,FALSE),0)</f>
        <v>0</v>
      </c>
      <c r="P236" s="68">
        <f>IFERROR(VLOOKUP(A236,'[3]Recours excep-C2 2016'!$1:$1048576,36,FALSE),0)</f>
        <v>0</v>
      </c>
      <c r="Q236" s="70">
        <f t="shared" si="3"/>
        <v>0</v>
      </c>
      <c r="R236"/>
    </row>
    <row r="237" spans="1:18" x14ac:dyDescent="0.25">
      <c r="A237" s="6" t="s">
        <v>525</v>
      </c>
      <c r="B237" s="6" t="s">
        <v>526</v>
      </c>
      <c r="C237" s="6" t="s">
        <v>78</v>
      </c>
      <c r="D237" s="6" t="s">
        <v>1068</v>
      </c>
      <c r="E237" s="68">
        <f>+IFERROR(VLOOKUP($B237,[1]Feuil4!$1:$1048576,10,FALSE),0)</f>
        <v>0</v>
      </c>
      <c r="F237" s="68">
        <f>+IFERROR(VLOOKUP($B237,[1]Feuil4!$1:$1048576,9,FALSE),0)</f>
        <v>0</v>
      </c>
      <c r="G237" s="68">
        <f>+IFERROR(VLOOKUP($B237,[1]Feuil4!$1:$1048576,4,FALSE),0)</f>
        <v>0</v>
      </c>
      <c r="H237" s="68">
        <f>+IFERROR(VLOOKUP($B237,[1]Feuil4!$1:$1048576,3,FALSE),0)</f>
        <v>0</v>
      </c>
      <c r="I237" s="68">
        <f>+IFERROR(VLOOKUP($B237,[1]Feuil4!$1:$1048576,2,FALSE),0)</f>
        <v>0</v>
      </c>
      <c r="J237" s="68">
        <f>+IFERROR(VLOOKUP($B237,[1]Feuil4!$1:$1048576,7,FALSE),0)</f>
        <v>0</v>
      </c>
      <c r="K237" s="68">
        <f>+IFERROR(VLOOKUP($B237,[1]Feuil4!$1:$1048576,8,FALSE),0)</f>
        <v>0</v>
      </c>
      <c r="L237" s="68">
        <f>+IFERROR(VLOOKUP($B237,[1]Feuil4!$1:$1048576,6,FALSE),0)</f>
        <v>0</v>
      </c>
      <c r="M237" s="68">
        <f>+IFERROR(VLOOKUP($B237,[1]Feuil4!$1:$1048576,5,FALSE),0)</f>
        <v>0</v>
      </c>
      <c r="N237" s="68">
        <f>+IFERROR(VLOOKUP($B237,[1]Feuil4!$1:$1048576,11,FALSE),0)</f>
        <v>0</v>
      </c>
      <c r="O237" s="68">
        <f>IFERROR(VLOOKUP(A237,'[2]TOTAL M11M12 par région'!$1:$1048576,14,FALSE),0)</f>
        <v>0</v>
      </c>
      <c r="P237" s="68">
        <f>IFERROR(VLOOKUP(A237,'[3]Recours excep-C2 2016'!$1:$1048576,36,FALSE),0)</f>
        <v>59076.741778658019</v>
      </c>
      <c r="Q237" s="70">
        <f t="shared" si="3"/>
        <v>59076.741778658019</v>
      </c>
      <c r="R237"/>
    </row>
    <row r="238" spans="1:18" x14ac:dyDescent="0.25">
      <c r="A238" s="6" t="s">
        <v>537</v>
      </c>
      <c r="B238" s="6" t="s">
        <v>538</v>
      </c>
      <c r="C238" s="6" t="s">
        <v>78</v>
      </c>
      <c r="D238" s="6" t="s">
        <v>1068</v>
      </c>
      <c r="E238" s="68">
        <f>+IFERROR(VLOOKUP($B238,[1]Feuil4!$1:$1048576,10,FALSE),0)</f>
        <v>0</v>
      </c>
      <c r="F238" s="68">
        <f>+IFERROR(VLOOKUP($B238,[1]Feuil4!$1:$1048576,9,FALSE),0)</f>
        <v>0</v>
      </c>
      <c r="G238" s="68">
        <f>+IFERROR(VLOOKUP($B238,[1]Feuil4!$1:$1048576,4,FALSE),0)</f>
        <v>0</v>
      </c>
      <c r="H238" s="68">
        <f>+IFERROR(VLOOKUP($B238,[1]Feuil4!$1:$1048576,3,FALSE),0)</f>
        <v>0</v>
      </c>
      <c r="I238" s="68">
        <f>+IFERROR(VLOOKUP($B238,[1]Feuil4!$1:$1048576,2,FALSE),0)</f>
        <v>0</v>
      </c>
      <c r="J238" s="68">
        <f>+IFERROR(VLOOKUP($B238,[1]Feuil4!$1:$1048576,7,FALSE),0)</f>
        <v>0</v>
      </c>
      <c r="K238" s="68">
        <f>+IFERROR(VLOOKUP($B238,[1]Feuil4!$1:$1048576,8,FALSE),0)</f>
        <v>0</v>
      </c>
      <c r="L238" s="68">
        <f>+IFERROR(VLOOKUP($B238,[1]Feuil4!$1:$1048576,6,FALSE),0)</f>
        <v>0</v>
      </c>
      <c r="M238" s="68">
        <f>+IFERROR(VLOOKUP($B238,[1]Feuil4!$1:$1048576,5,FALSE),0)</f>
        <v>0</v>
      </c>
      <c r="N238" s="68">
        <f>+IFERROR(VLOOKUP($B238,[1]Feuil4!$1:$1048576,11,FALSE),0)</f>
        <v>0</v>
      </c>
      <c r="O238" s="68">
        <f>IFERROR(VLOOKUP(A238,'[2]TOTAL M11M12 par région'!$1:$1048576,14,FALSE),0)</f>
        <v>0</v>
      </c>
      <c r="P238" s="68">
        <f>IFERROR(VLOOKUP(A238,'[3]Recours excep-C2 2016'!$1:$1048576,36,FALSE),0)</f>
        <v>65790.930320937128</v>
      </c>
      <c r="Q238" s="70">
        <f t="shared" si="3"/>
        <v>65790.930320937128</v>
      </c>
      <c r="R238"/>
    </row>
    <row r="239" spans="1:18" x14ac:dyDescent="0.25">
      <c r="A239" s="25" t="s">
        <v>1081</v>
      </c>
      <c r="B239" s="6" t="s">
        <v>1118</v>
      </c>
      <c r="C239" s="6" t="s">
        <v>20</v>
      </c>
      <c r="D239" s="6" t="s">
        <v>1068</v>
      </c>
      <c r="E239" s="68">
        <f>+IFERROR(VLOOKUP($B239,[1]Feuil4!$1:$1048576,10,FALSE),0)</f>
        <v>0</v>
      </c>
      <c r="F239" s="68">
        <f>+IFERROR(VLOOKUP($B239,[1]Feuil4!$1:$1048576,9,FALSE),0)</f>
        <v>0</v>
      </c>
      <c r="G239" s="68">
        <f>+IFERROR(VLOOKUP($B239,[1]Feuil4!$1:$1048576,4,FALSE),0)</f>
        <v>0</v>
      </c>
      <c r="H239" s="68">
        <f>+IFERROR(VLOOKUP($B239,[1]Feuil4!$1:$1048576,3,FALSE),0)</f>
        <v>0</v>
      </c>
      <c r="I239" s="68">
        <f>+IFERROR(VLOOKUP($B239,[1]Feuil4!$1:$1048576,2,FALSE),0)</f>
        <v>0</v>
      </c>
      <c r="J239" s="68">
        <f>+IFERROR(VLOOKUP($B239,[1]Feuil4!$1:$1048576,7,FALSE),0)</f>
        <v>0</v>
      </c>
      <c r="K239" s="68">
        <f>+IFERROR(VLOOKUP($B239,[1]Feuil4!$1:$1048576,8,FALSE),0)</f>
        <v>0</v>
      </c>
      <c r="L239" s="68">
        <f>+IFERROR(VLOOKUP($B239,[1]Feuil4!$1:$1048576,6,FALSE),0)</f>
        <v>0</v>
      </c>
      <c r="M239" s="68">
        <f>+IFERROR(VLOOKUP($B239,[1]Feuil4!$1:$1048576,5,FALSE),0)</f>
        <v>0</v>
      </c>
      <c r="N239" s="68">
        <f>+IFERROR(VLOOKUP($B239,[1]Feuil4!$1:$1048576,11,FALSE),0)</f>
        <v>0</v>
      </c>
      <c r="O239" s="68">
        <f>IFERROR(VLOOKUP(A239,'[2]TOTAL M11M12 par région'!$1:$1048576,14,FALSE),0)</f>
        <v>1133.2665364347122</v>
      </c>
      <c r="P239" s="68">
        <f>IFERROR(VLOOKUP(A239,'[3]Recours excep-C2 2016'!$1:$1048576,36,FALSE),0)</f>
        <v>0</v>
      </c>
      <c r="Q239" s="70">
        <f t="shared" si="3"/>
        <v>1133.2665364347122</v>
      </c>
      <c r="R239"/>
    </row>
    <row r="240" spans="1:18" x14ac:dyDescent="0.25">
      <c r="A240" s="6" t="s">
        <v>535</v>
      </c>
      <c r="B240" s="6" t="s">
        <v>536</v>
      </c>
      <c r="C240" s="6" t="s">
        <v>78</v>
      </c>
      <c r="D240" s="6" t="s">
        <v>1068</v>
      </c>
      <c r="E240" s="68">
        <f>+IFERROR(VLOOKUP($B240,[1]Feuil4!$1:$1048576,10,FALSE),0)</f>
        <v>0</v>
      </c>
      <c r="F240" s="68">
        <f>+IFERROR(VLOOKUP($B240,[1]Feuil4!$1:$1048576,9,FALSE),0)</f>
        <v>0</v>
      </c>
      <c r="G240" s="68">
        <f>+IFERROR(VLOOKUP($B240,[1]Feuil4!$1:$1048576,4,FALSE),0)</f>
        <v>0</v>
      </c>
      <c r="H240" s="68">
        <f>+IFERROR(VLOOKUP($B240,[1]Feuil4!$1:$1048576,3,FALSE),0)</f>
        <v>0</v>
      </c>
      <c r="I240" s="68">
        <f>+IFERROR(VLOOKUP($B240,[1]Feuil4!$1:$1048576,2,FALSE),0)</f>
        <v>0</v>
      </c>
      <c r="J240" s="68">
        <f>+IFERROR(VLOOKUP($B240,[1]Feuil4!$1:$1048576,7,FALSE),0)</f>
        <v>0</v>
      </c>
      <c r="K240" s="68">
        <f>+IFERROR(VLOOKUP($B240,[1]Feuil4!$1:$1048576,8,FALSE),0)</f>
        <v>0</v>
      </c>
      <c r="L240" s="68">
        <f>+IFERROR(VLOOKUP($B240,[1]Feuil4!$1:$1048576,6,FALSE),0)</f>
        <v>0</v>
      </c>
      <c r="M240" s="68">
        <f>+IFERROR(VLOOKUP($B240,[1]Feuil4!$1:$1048576,5,FALSE),0)</f>
        <v>0</v>
      </c>
      <c r="N240" s="68">
        <f>+IFERROR(VLOOKUP($B240,[1]Feuil4!$1:$1048576,11,FALSE),0)</f>
        <v>0</v>
      </c>
      <c r="O240" s="68">
        <f>IFERROR(VLOOKUP(A240,'[2]TOTAL M11M12 par région'!$1:$1048576,14,FALSE),0)</f>
        <v>4417.9339429061947</v>
      </c>
      <c r="P240" s="68">
        <f>IFERROR(VLOOKUP(A240,'[3]Recours excep-C2 2016'!$1:$1048576,36,FALSE),0)</f>
        <v>21329.405710588282</v>
      </c>
      <c r="Q240" s="70">
        <f t="shared" si="3"/>
        <v>25747.339653494477</v>
      </c>
      <c r="R240"/>
    </row>
    <row r="241" spans="1:18" x14ac:dyDescent="0.25">
      <c r="A241" s="6" t="s">
        <v>502</v>
      </c>
      <c r="B241" s="6" t="s">
        <v>503</v>
      </c>
      <c r="C241" s="6" t="s">
        <v>23</v>
      </c>
      <c r="D241" s="6" t="s">
        <v>1068</v>
      </c>
      <c r="E241" s="68">
        <f>+IFERROR(VLOOKUP($B241,[1]Feuil4!$1:$1048576,10,FALSE),0)</f>
        <v>0</v>
      </c>
      <c r="F241" s="68">
        <f>+IFERROR(VLOOKUP($B241,[1]Feuil4!$1:$1048576,9,FALSE),0)</f>
        <v>0</v>
      </c>
      <c r="G241" s="68">
        <f>+IFERROR(VLOOKUP($B241,[1]Feuil4!$1:$1048576,4,FALSE),0)</f>
        <v>0</v>
      </c>
      <c r="H241" s="68">
        <f>+IFERROR(VLOOKUP($B241,[1]Feuil4!$1:$1048576,3,FALSE),0)</f>
        <v>0</v>
      </c>
      <c r="I241" s="68">
        <f>+IFERROR(VLOOKUP($B241,[1]Feuil4!$1:$1048576,2,FALSE),0)</f>
        <v>0</v>
      </c>
      <c r="J241" s="68">
        <f>+IFERROR(VLOOKUP($B241,[1]Feuil4!$1:$1048576,7,FALSE),0)</f>
        <v>0</v>
      </c>
      <c r="K241" s="68">
        <f>+IFERROR(VLOOKUP($B241,[1]Feuil4!$1:$1048576,8,FALSE),0)</f>
        <v>0</v>
      </c>
      <c r="L241" s="68">
        <f>+IFERROR(VLOOKUP($B241,[1]Feuil4!$1:$1048576,6,FALSE),0)</f>
        <v>0</v>
      </c>
      <c r="M241" s="68">
        <f>+IFERROR(VLOOKUP($B241,[1]Feuil4!$1:$1048576,5,FALSE),0)</f>
        <v>0</v>
      </c>
      <c r="N241" s="68">
        <f>+IFERROR(VLOOKUP($B241,[1]Feuil4!$1:$1048576,11,FALSE),0)</f>
        <v>0</v>
      </c>
      <c r="O241" s="68">
        <f>IFERROR(VLOOKUP(A241,'[2]TOTAL M11M12 par région'!$1:$1048576,14,FALSE),0)</f>
        <v>147957.96488911065</v>
      </c>
      <c r="P241" s="68">
        <f>IFERROR(VLOOKUP(A241,'[3]Recours excep-C2 2016'!$1:$1048576,36,FALSE),0)</f>
        <v>27257.75604345707</v>
      </c>
      <c r="Q241" s="70">
        <f t="shared" si="3"/>
        <v>175215.72093256772</v>
      </c>
      <c r="R241"/>
    </row>
    <row r="242" spans="1:18" x14ac:dyDescent="0.25">
      <c r="A242" s="25" t="s">
        <v>498</v>
      </c>
      <c r="B242" s="6" t="s">
        <v>499</v>
      </c>
      <c r="C242" s="6" t="s">
        <v>23</v>
      </c>
      <c r="D242" s="6" t="s">
        <v>1068</v>
      </c>
      <c r="E242" s="68">
        <f>+IFERROR(VLOOKUP($B242,[1]Feuil4!$1:$1048576,10,FALSE),0)</f>
        <v>0</v>
      </c>
      <c r="F242" s="68">
        <f>+IFERROR(VLOOKUP($B242,[1]Feuil4!$1:$1048576,9,FALSE),0)</f>
        <v>0</v>
      </c>
      <c r="G242" s="68">
        <f>+IFERROR(VLOOKUP($B242,[1]Feuil4!$1:$1048576,4,FALSE),0)</f>
        <v>0</v>
      </c>
      <c r="H242" s="68">
        <f>+IFERROR(VLOOKUP($B242,[1]Feuil4!$1:$1048576,3,FALSE),0)</f>
        <v>0</v>
      </c>
      <c r="I242" s="68">
        <f>+IFERROR(VLOOKUP($B242,[1]Feuil4!$1:$1048576,2,FALSE),0)</f>
        <v>0</v>
      </c>
      <c r="J242" s="68">
        <f>+IFERROR(VLOOKUP($B242,[1]Feuil4!$1:$1048576,7,FALSE),0)</f>
        <v>0</v>
      </c>
      <c r="K242" s="68">
        <f>+IFERROR(VLOOKUP($B242,[1]Feuil4!$1:$1048576,8,FALSE),0)</f>
        <v>0</v>
      </c>
      <c r="L242" s="68">
        <f>+IFERROR(VLOOKUP($B242,[1]Feuil4!$1:$1048576,6,FALSE),0)</f>
        <v>0</v>
      </c>
      <c r="M242" s="68">
        <f>+IFERROR(VLOOKUP($B242,[1]Feuil4!$1:$1048576,5,FALSE),0)</f>
        <v>0</v>
      </c>
      <c r="N242" s="68">
        <f>+IFERROR(VLOOKUP($B242,[1]Feuil4!$1:$1048576,11,FALSE),0)</f>
        <v>0</v>
      </c>
      <c r="O242" s="68">
        <f>IFERROR(VLOOKUP(A242,'[2]TOTAL M11M12 par région'!$1:$1048576,14,FALSE),0)</f>
        <v>3214.6799985492507</v>
      </c>
      <c r="P242" s="68">
        <f>IFERROR(VLOOKUP(A242,'[3]Recours excep-C2 2016'!$1:$1048576,36,FALSE),0)</f>
        <v>0</v>
      </c>
      <c r="Q242" s="70">
        <f t="shared" si="3"/>
        <v>3214.6799985492507</v>
      </c>
      <c r="R242"/>
    </row>
    <row r="243" spans="1:18" hidden="1" x14ac:dyDescent="0.25">
      <c r="A243" s="6" t="s">
        <v>506</v>
      </c>
      <c r="B243" s="6" t="s">
        <v>507</v>
      </c>
      <c r="C243" s="6" t="s">
        <v>23</v>
      </c>
      <c r="D243" s="6" t="s">
        <v>1068</v>
      </c>
      <c r="E243" s="68">
        <f>+IFERROR(VLOOKUP($B243,[1]Feuil4!$1:$1048576,10,FALSE),0)</f>
        <v>0</v>
      </c>
      <c r="F243" s="68">
        <f>+IFERROR(VLOOKUP($B243,[1]Feuil4!$1:$1048576,9,FALSE),0)</f>
        <v>0</v>
      </c>
      <c r="G243" s="68">
        <f>+IFERROR(VLOOKUP($B243,[1]Feuil4!$1:$1048576,4,FALSE),0)</f>
        <v>0</v>
      </c>
      <c r="H243" s="68">
        <f>+IFERROR(VLOOKUP($B243,[1]Feuil4!$1:$1048576,3,FALSE),0)</f>
        <v>0</v>
      </c>
      <c r="I243" s="68">
        <f>+IFERROR(VLOOKUP($B243,[1]Feuil4!$1:$1048576,2,FALSE),0)</f>
        <v>0</v>
      </c>
      <c r="J243" s="68">
        <f>+IFERROR(VLOOKUP($B243,[1]Feuil4!$1:$1048576,7,FALSE),0)</f>
        <v>0</v>
      </c>
      <c r="K243" s="68">
        <f>+IFERROR(VLOOKUP($B243,[1]Feuil4!$1:$1048576,8,FALSE),0)</f>
        <v>0</v>
      </c>
      <c r="L243" s="68">
        <f>+IFERROR(VLOOKUP($B243,[1]Feuil4!$1:$1048576,6,FALSE),0)</f>
        <v>0</v>
      </c>
      <c r="M243" s="68">
        <f>+IFERROR(VLOOKUP($B243,[1]Feuil4!$1:$1048576,5,FALSE),0)</f>
        <v>0</v>
      </c>
      <c r="N243" s="68">
        <f>+IFERROR(VLOOKUP($B243,[1]Feuil4!$1:$1048576,11,FALSE),0)</f>
        <v>0</v>
      </c>
      <c r="O243" s="68">
        <f>IFERROR(VLOOKUP(A243,'[2]TOTAL M11M12 par région'!$1:$1048576,14,FALSE),0)</f>
        <v>0</v>
      </c>
      <c r="P243" s="68">
        <f>IFERROR(VLOOKUP(A243,'[3]Recours excep-C2 2016'!$1:$1048576,36,FALSE),0)</f>
        <v>0</v>
      </c>
      <c r="Q243" s="70">
        <f t="shared" si="3"/>
        <v>0</v>
      </c>
      <c r="R243"/>
    </row>
    <row r="244" spans="1:18" x14ac:dyDescent="0.25">
      <c r="A244" s="6" t="s">
        <v>512</v>
      </c>
      <c r="B244" s="6" t="s">
        <v>513</v>
      </c>
      <c r="C244" s="6" t="s">
        <v>23</v>
      </c>
      <c r="D244" s="6" t="s">
        <v>1068</v>
      </c>
      <c r="E244" s="68">
        <f>+IFERROR(VLOOKUP($B244,[1]Feuil4!$1:$1048576,10,FALSE),0)</f>
        <v>0</v>
      </c>
      <c r="F244" s="68">
        <f>+IFERROR(VLOOKUP($B244,[1]Feuil4!$1:$1048576,9,FALSE),0)</f>
        <v>0</v>
      </c>
      <c r="G244" s="68">
        <f>+IFERROR(VLOOKUP($B244,[1]Feuil4!$1:$1048576,4,FALSE),0)</f>
        <v>0</v>
      </c>
      <c r="H244" s="68">
        <f>+IFERROR(VLOOKUP($B244,[1]Feuil4!$1:$1048576,3,FALSE),0)</f>
        <v>0</v>
      </c>
      <c r="I244" s="68">
        <f>+IFERROR(VLOOKUP($B244,[1]Feuil4!$1:$1048576,2,FALSE),0)</f>
        <v>0</v>
      </c>
      <c r="J244" s="68">
        <f>+IFERROR(VLOOKUP($B244,[1]Feuil4!$1:$1048576,7,FALSE),0)</f>
        <v>0</v>
      </c>
      <c r="K244" s="68">
        <f>+IFERROR(VLOOKUP($B244,[1]Feuil4!$1:$1048576,8,FALSE),0)</f>
        <v>0</v>
      </c>
      <c r="L244" s="68">
        <f>+IFERROR(VLOOKUP($B244,[1]Feuil4!$1:$1048576,6,FALSE),0)</f>
        <v>0</v>
      </c>
      <c r="M244" s="68">
        <f>+IFERROR(VLOOKUP($B244,[1]Feuil4!$1:$1048576,5,FALSE),0)</f>
        <v>0</v>
      </c>
      <c r="N244" s="68">
        <f>+IFERROR(VLOOKUP($B244,[1]Feuil4!$1:$1048576,11,FALSE),0)</f>
        <v>0</v>
      </c>
      <c r="O244" s="68">
        <f>IFERROR(VLOOKUP(A244,'[2]TOTAL M11M12 par région'!$1:$1048576,14,FALSE),0)</f>
        <v>21487.079297570453</v>
      </c>
      <c r="P244" s="68">
        <f>IFERROR(VLOOKUP(A244,'[3]Recours excep-C2 2016'!$1:$1048576,36,FALSE),0)</f>
        <v>0</v>
      </c>
      <c r="Q244" s="70">
        <f t="shared" si="3"/>
        <v>21487.079297570453</v>
      </c>
      <c r="R244"/>
    </row>
    <row r="245" spans="1:18" x14ac:dyDescent="0.25">
      <c r="A245" s="25" t="s">
        <v>881</v>
      </c>
      <c r="B245" s="6" t="s">
        <v>882</v>
      </c>
      <c r="C245" s="6" t="s">
        <v>23</v>
      </c>
      <c r="D245" s="6" t="s">
        <v>1068</v>
      </c>
      <c r="E245" s="68">
        <f>+IFERROR(VLOOKUP($B245,[1]Feuil4!$1:$1048576,10,FALSE),0)</f>
        <v>0</v>
      </c>
      <c r="F245" s="68">
        <f>+IFERROR(VLOOKUP($B245,[1]Feuil4!$1:$1048576,9,FALSE),0)</f>
        <v>0</v>
      </c>
      <c r="G245" s="68">
        <f>+IFERROR(VLOOKUP($B245,[1]Feuil4!$1:$1048576,4,FALSE),0)</f>
        <v>0</v>
      </c>
      <c r="H245" s="68">
        <f>+IFERROR(VLOOKUP($B245,[1]Feuil4!$1:$1048576,3,FALSE),0)</f>
        <v>0</v>
      </c>
      <c r="I245" s="68">
        <f>+IFERROR(VLOOKUP($B245,[1]Feuil4!$1:$1048576,2,FALSE),0)</f>
        <v>0</v>
      </c>
      <c r="J245" s="68">
        <f>+IFERROR(VLOOKUP($B245,[1]Feuil4!$1:$1048576,7,FALSE),0)</f>
        <v>0</v>
      </c>
      <c r="K245" s="68">
        <f>+IFERROR(VLOOKUP($B245,[1]Feuil4!$1:$1048576,8,FALSE),0)</f>
        <v>0</v>
      </c>
      <c r="L245" s="68">
        <f>+IFERROR(VLOOKUP($B245,[1]Feuil4!$1:$1048576,6,FALSE),0)</f>
        <v>0</v>
      </c>
      <c r="M245" s="68">
        <f>+IFERROR(VLOOKUP($B245,[1]Feuil4!$1:$1048576,5,FALSE),0)</f>
        <v>0</v>
      </c>
      <c r="N245" s="68">
        <f>+IFERROR(VLOOKUP($B245,[1]Feuil4!$1:$1048576,11,FALSE),0)</f>
        <v>0</v>
      </c>
      <c r="O245" s="68">
        <f>IFERROR(VLOOKUP(A245,'[2]TOTAL M11M12 par région'!$1:$1048576,14,FALSE),0)</f>
        <v>3048.4679456933663</v>
      </c>
      <c r="P245" s="68">
        <f>IFERROR(VLOOKUP(A245,'[3]Recours excep-C2 2016'!$1:$1048576,36,FALSE),0)</f>
        <v>0</v>
      </c>
      <c r="Q245" s="70">
        <f t="shared" si="3"/>
        <v>3048.4679456933663</v>
      </c>
      <c r="R245"/>
    </row>
    <row r="246" spans="1:18" x14ac:dyDescent="0.25">
      <c r="A246" s="6" t="s">
        <v>514</v>
      </c>
      <c r="B246" s="6" t="s">
        <v>515</v>
      </c>
      <c r="C246" s="6" t="s">
        <v>23</v>
      </c>
      <c r="D246" s="6" t="s">
        <v>1068</v>
      </c>
      <c r="E246" s="68">
        <f>+IFERROR(VLOOKUP($B246,[1]Feuil4!$1:$1048576,10,FALSE),0)</f>
        <v>0</v>
      </c>
      <c r="F246" s="68">
        <f>+IFERROR(VLOOKUP($B246,[1]Feuil4!$1:$1048576,9,FALSE),0)</f>
        <v>0</v>
      </c>
      <c r="G246" s="68">
        <f>+IFERROR(VLOOKUP($B246,[1]Feuil4!$1:$1048576,4,FALSE),0)</f>
        <v>0</v>
      </c>
      <c r="H246" s="68">
        <f>+IFERROR(VLOOKUP($B246,[1]Feuil4!$1:$1048576,3,FALSE),0)</f>
        <v>0</v>
      </c>
      <c r="I246" s="68">
        <f>+IFERROR(VLOOKUP($B246,[1]Feuil4!$1:$1048576,2,FALSE),0)</f>
        <v>49971</v>
      </c>
      <c r="J246" s="68">
        <f>+IFERROR(VLOOKUP($B246,[1]Feuil4!$1:$1048576,7,FALSE),0)</f>
        <v>0</v>
      </c>
      <c r="K246" s="68">
        <f>+IFERROR(VLOOKUP($B246,[1]Feuil4!$1:$1048576,8,FALSE),0)</f>
        <v>0</v>
      </c>
      <c r="L246" s="68">
        <f>+IFERROR(VLOOKUP($B246,[1]Feuil4!$1:$1048576,6,FALSE),0)</f>
        <v>0</v>
      </c>
      <c r="M246" s="68">
        <f>+IFERROR(VLOOKUP($B246,[1]Feuil4!$1:$1048576,5,FALSE),0)</f>
        <v>0</v>
      </c>
      <c r="N246" s="68">
        <f>+IFERROR(VLOOKUP($B246,[1]Feuil4!$1:$1048576,11,FALSE),0)</f>
        <v>0</v>
      </c>
      <c r="O246" s="68">
        <f>IFERROR(VLOOKUP(A246,'[2]TOTAL M11M12 par région'!$1:$1048576,14,FALSE),0)</f>
        <v>60907.935173662379</v>
      </c>
      <c r="P246" s="68">
        <f>IFERROR(VLOOKUP(A246,'[3]Recours excep-C2 2016'!$1:$1048576,36,FALSE),0)</f>
        <v>12629.582198838696</v>
      </c>
      <c r="Q246" s="70">
        <f t="shared" si="3"/>
        <v>123508.51737250108</v>
      </c>
      <c r="R246"/>
    </row>
    <row r="247" spans="1:18" x14ac:dyDescent="0.25">
      <c r="A247" s="25" t="s">
        <v>510</v>
      </c>
      <c r="B247" s="6" t="s">
        <v>511</v>
      </c>
      <c r="C247" s="6" t="s">
        <v>23</v>
      </c>
      <c r="D247" s="6" t="s">
        <v>1068</v>
      </c>
      <c r="E247" s="68">
        <f>+IFERROR(VLOOKUP($B247,[1]Feuil4!$1:$1048576,10,FALSE),0)</f>
        <v>0</v>
      </c>
      <c r="F247" s="68">
        <f>+IFERROR(VLOOKUP($B247,[1]Feuil4!$1:$1048576,9,FALSE),0)</f>
        <v>0</v>
      </c>
      <c r="G247" s="68">
        <f>+IFERROR(VLOOKUP($B247,[1]Feuil4!$1:$1048576,4,FALSE),0)</f>
        <v>0</v>
      </c>
      <c r="H247" s="68">
        <f>+IFERROR(VLOOKUP($B247,[1]Feuil4!$1:$1048576,3,FALSE),0)</f>
        <v>0</v>
      </c>
      <c r="I247" s="68">
        <f>+IFERROR(VLOOKUP($B247,[1]Feuil4!$1:$1048576,2,FALSE),0)</f>
        <v>0</v>
      </c>
      <c r="J247" s="68">
        <f>+IFERROR(VLOOKUP($B247,[1]Feuil4!$1:$1048576,7,FALSE),0)</f>
        <v>0</v>
      </c>
      <c r="K247" s="68">
        <f>+IFERROR(VLOOKUP($B247,[1]Feuil4!$1:$1048576,8,FALSE),0)</f>
        <v>0</v>
      </c>
      <c r="L247" s="68">
        <f>+IFERROR(VLOOKUP($B247,[1]Feuil4!$1:$1048576,6,FALSE),0)</f>
        <v>0</v>
      </c>
      <c r="M247" s="68">
        <f>+IFERROR(VLOOKUP($B247,[1]Feuil4!$1:$1048576,5,FALSE),0)</f>
        <v>0</v>
      </c>
      <c r="N247" s="68">
        <f>+IFERROR(VLOOKUP($B247,[1]Feuil4!$1:$1048576,11,FALSE),0)</f>
        <v>0</v>
      </c>
      <c r="O247" s="68">
        <f>IFERROR(VLOOKUP(A247,'[2]TOTAL M11M12 par région'!$1:$1048576,14,FALSE),0)</f>
        <v>23846.252861101442</v>
      </c>
      <c r="P247" s="68">
        <f>IFERROR(VLOOKUP(A247,'[3]Recours excep-C2 2016'!$1:$1048576,36,FALSE),0)</f>
        <v>0</v>
      </c>
      <c r="Q247" s="70">
        <f t="shared" si="3"/>
        <v>23846.252861101442</v>
      </c>
      <c r="R247"/>
    </row>
    <row r="248" spans="1:18" hidden="1" x14ac:dyDescent="0.25">
      <c r="A248" s="25">
        <v>590782637</v>
      </c>
      <c r="B248" s="6" t="s">
        <v>1049</v>
      </c>
      <c r="C248" s="6" t="s">
        <v>23</v>
      </c>
      <c r="D248" s="6" t="s">
        <v>1068</v>
      </c>
      <c r="E248" s="68">
        <f>+IFERROR(VLOOKUP($B248,[1]Feuil4!$1:$1048576,10,FALSE),0)</f>
        <v>0</v>
      </c>
      <c r="F248" s="68">
        <f>+IFERROR(VLOOKUP($B248,[1]Feuil4!$1:$1048576,9,FALSE),0)</f>
        <v>0</v>
      </c>
      <c r="G248" s="68">
        <f>+IFERROR(VLOOKUP($B248,[1]Feuil4!$1:$1048576,4,FALSE),0)</f>
        <v>0</v>
      </c>
      <c r="H248" s="68">
        <f>+IFERROR(VLOOKUP($B248,[1]Feuil4!$1:$1048576,3,FALSE),0)</f>
        <v>0</v>
      </c>
      <c r="I248" s="68">
        <f>+IFERROR(VLOOKUP($B248,[1]Feuil4!$1:$1048576,2,FALSE),0)</f>
        <v>0</v>
      </c>
      <c r="J248" s="68">
        <f>+IFERROR(VLOOKUP($B248,[1]Feuil4!$1:$1048576,7,FALSE),0)</f>
        <v>0</v>
      </c>
      <c r="K248" s="68">
        <f>+IFERROR(VLOOKUP($B248,[1]Feuil4!$1:$1048576,8,FALSE),0)</f>
        <v>0</v>
      </c>
      <c r="L248" s="68">
        <f>+IFERROR(VLOOKUP($B248,[1]Feuil4!$1:$1048576,6,FALSE),0)</f>
        <v>0</v>
      </c>
      <c r="M248" s="68">
        <f>+IFERROR(VLOOKUP($B248,[1]Feuil4!$1:$1048576,5,FALSE),0)</f>
        <v>0</v>
      </c>
      <c r="N248" s="68">
        <f>+IFERROR(VLOOKUP($B248,[1]Feuil4!$1:$1048576,11,FALSE),0)</f>
        <v>0</v>
      </c>
      <c r="O248" s="68">
        <f>IFERROR(VLOOKUP(A248,'[2]TOTAL M11M12 par région'!$1:$1048576,14,FALSE),0)</f>
        <v>0</v>
      </c>
      <c r="P248" s="68">
        <f>IFERROR(VLOOKUP(A248,'[3]Recours excep-C2 2016'!$1:$1048576,36,FALSE),0)</f>
        <v>0</v>
      </c>
      <c r="Q248" s="70">
        <f t="shared" si="3"/>
        <v>0</v>
      </c>
      <c r="R248"/>
    </row>
    <row r="249" spans="1:18" x14ac:dyDescent="0.25">
      <c r="A249" s="25" t="s">
        <v>1082</v>
      </c>
      <c r="B249" s="6" t="s">
        <v>1119</v>
      </c>
      <c r="C249" s="6" t="s">
        <v>23</v>
      </c>
      <c r="D249" s="6" t="s">
        <v>1068</v>
      </c>
      <c r="E249" s="68">
        <f>+IFERROR(VLOOKUP($B249,[1]Feuil4!$1:$1048576,10,FALSE),0)</f>
        <v>0</v>
      </c>
      <c r="F249" s="68">
        <f>+IFERROR(VLOOKUP($B249,[1]Feuil4!$1:$1048576,9,FALSE),0)</f>
        <v>0</v>
      </c>
      <c r="G249" s="68">
        <f>+IFERROR(VLOOKUP($B249,[1]Feuil4!$1:$1048576,4,FALSE),0)</f>
        <v>0</v>
      </c>
      <c r="H249" s="68">
        <f>+IFERROR(VLOOKUP($B249,[1]Feuil4!$1:$1048576,3,FALSE),0)</f>
        <v>0</v>
      </c>
      <c r="I249" s="68">
        <f>+IFERROR(VLOOKUP($B249,[1]Feuil4!$1:$1048576,2,FALSE),0)</f>
        <v>0</v>
      </c>
      <c r="J249" s="68">
        <f>+IFERROR(VLOOKUP($B249,[1]Feuil4!$1:$1048576,7,FALSE),0)</f>
        <v>0</v>
      </c>
      <c r="K249" s="68">
        <f>+IFERROR(VLOOKUP($B249,[1]Feuil4!$1:$1048576,8,FALSE),0)</f>
        <v>0</v>
      </c>
      <c r="L249" s="68">
        <f>+IFERROR(VLOOKUP($B249,[1]Feuil4!$1:$1048576,6,FALSE),0)</f>
        <v>0</v>
      </c>
      <c r="M249" s="68">
        <f>+IFERROR(VLOOKUP($B249,[1]Feuil4!$1:$1048576,5,FALSE),0)</f>
        <v>0</v>
      </c>
      <c r="N249" s="68">
        <f>+IFERROR(VLOOKUP($B249,[1]Feuil4!$1:$1048576,11,FALSE),0)</f>
        <v>0</v>
      </c>
      <c r="O249" s="68">
        <f>IFERROR(VLOOKUP(A249,'[2]TOTAL M11M12 par région'!$1:$1048576,14,FALSE),0)</f>
        <v>9519.6477320648046</v>
      </c>
      <c r="P249" s="68">
        <f>IFERROR(VLOOKUP(A249,'[3]Recours excep-C2 2016'!$1:$1048576,36,FALSE),0)</f>
        <v>0</v>
      </c>
      <c r="Q249" s="70">
        <f t="shared" si="3"/>
        <v>9519.6477320648046</v>
      </c>
      <c r="R249" s="34"/>
    </row>
    <row r="250" spans="1:18" x14ac:dyDescent="0.25">
      <c r="A250" s="6" t="s">
        <v>504</v>
      </c>
      <c r="B250" s="6" t="s">
        <v>505</v>
      </c>
      <c r="C250" s="6" t="s">
        <v>23</v>
      </c>
      <c r="D250" s="6" t="s">
        <v>1068</v>
      </c>
      <c r="E250" s="68">
        <f>+IFERROR(VLOOKUP($B250,[1]Feuil4!$1:$1048576,10,FALSE),0)</f>
        <v>0</v>
      </c>
      <c r="F250" s="68">
        <f>+IFERROR(VLOOKUP($B250,[1]Feuil4!$1:$1048576,9,FALSE),0)</f>
        <v>0</v>
      </c>
      <c r="G250" s="68">
        <f>+IFERROR(VLOOKUP($B250,[1]Feuil4!$1:$1048576,4,FALSE),0)</f>
        <v>0</v>
      </c>
      <c r="H250" s="68">
        <f>+IFERROR(VLOOKUP($B250,[1]Feuil4!$1:$1048576,3,FALSE),0)</f>
        <v>0</v>
      </c>
      <c r="I250" s="68">
        <f>+IFERROR(VLOOKUP($B250,[1]Feuil4!$1:$1048576,2,FALSE),0)</f>
        <v>0</v>
      </c>
      <c r="J250" s="68">
        <f>+IFERROR(VLOOKUP($B250,[1]Feuil4!$1:$1048576,7,FALSE),0)</f>
        <v>0</v>
      </c>
      <c r="K250" s="68">
        <f>+IFERROR(VLOOKUP($B250,[1]Feuil4!$1:$1048576,8,FALSE),0)</f>
        <v>0</v>
      </c>
      <c r="L250" s="68">
        <f>+IFERROR(VLOOKUP($B250,[1]Feuil4!$1:$1048576,6,FALSE),0)</f>
        <v>0</v>
      </c>
      <c r="M250" s="68">
        <f>+IFERROR(VLOOKUP($B250,[1]Feuil4!$1:$1048576,5,FALSE),0)</f>
        <v>0</v>
      </c>
      <c r="N250" s="68">
        <f>+IFERROR(VLOOKUP($B250,[1]Feuil4!$1:$1048576,11,FALSE),0)</f>
        <v>0</v>
      </c>
      <c r="O250" s="68">
        <f>IFERROR(VLOOKUP(A250,'[2]TOTAL M11M12 par région'!$1:$1048576,14,FALSE),0)</f>
        <v>17872.121258685525</v>
      </c>
      <c r="P250" s="68">
        <f>IFERROR(VLOOKUP(A250,'[3]Recours excep-C2 2016'!$1:$1048576,36,FALSE),0)</f>
        <v>0</v>
      </c>
      <c r="Q250" s="70">
        <f t="shared" si="3"/>
        <v>17872.121258685525</v>
      </c>
    </row>
    <row r="251" spans="1:18" x14ac:dyDescent="0.25">
      <c r="A251" s="25" t="s">
        <v>500</v>
      </c>
      <c r="B251" s="6" t="s">
        <v>501</v>
      </c>
      <c r="C251" s="6" t="s">
        <v>23</v>
      </c>
      <c r="D251" s="6" t="s">
        <v>1068</v>
      </c>
      <c r="E251" s="68">
        <f>+IFERROR(VLOOKUP($B251,[1]Feuil4!$1:$1048576,10,FALSE),0)</f>
        <v>0</v>
      </c>
      <c r="F251" s="68">
        <f>+IFERROR(VLOOKUP($B251,[1]Feuil4!$1:$1048576,9,FALSE),0)</f>
        <v>0</v>
      </c>
      <c r="G251" s="68">
        <f>+IFERROR(VLOOKUP($B251,[1]Feuil4!$1:$1048576,4,FALSE),0)</f>
        <v>0</v>
      </c>
      <c r="H251" s="68">
        <f>+IFERROR(VLOOKUP($B251,[1]Feuil4!$1:$1048576,3,FALSE),0)</f>
        <v>0</v>
      </c>
      <c r="I251" s="68">
        <f>+IFERROR(VLOOKUP($B251,[1]Feuil4!$1:$1048576,2,FALSE),0)</f>
        <v>0</v>
      </c>
      <c r="J251" s="68">
        <f>+IFERROR(VLOOKUP($B251,[1]Feuil4!$1:$1048576,7,FALSE),0)</f>
        <v>0</v>
      </c>
      <c r="K251" s="68">
        <f>+IFERROR(VLOOKUP($B251,[1]Feuil4!$1:$1048576,8,FALSE),0)</f>
        <v>0</v>
      </c>
      <c r="L251" s="68">
        <f>+IFERROR(VLOOKUP($B251,[1]Feuil4!$1:$1048576,6,FALSE),0)</f>
        <v>0</v>
      </c>
      <c r="M251" s="68">
        <f>+IFERROR(VLOOKUP($B251,[1]Feuil4!$1:$1048576,5,FALSE),0)</f>
        <v>0</v>
      </c>
      <c r="N251" s="68">
        <f>+IFERROR(VLOOKUP($B251,[1]Feuil4!$1:$1048576,11,FALSE),0)</f>
        <v>0</v>
      </c>
      <c r="O251" s="68">
        <f>IFERROR(VLOOKUP(A251,'[2]TOTAL M11M12 par région'!$1:$1048576,14,FALSE),0)</f>
        <v>7362.3766859705647</v>
      </c>
      <c r="P251" s="68">
        <f>IFERROR(VLOOKUP(A251,'[3]Recours excep-C2 2016'!$1:$1048576,36,FALSE),0)</f>
        <v>0</v>
      </c>
      <c r="Q251" s="70">
        <f t="shared" si="3"/>
        <v>7362.3766859705647</v>
      </c>
    </row>
    <row r="252" spans="1:18" x14ac:dyDescent="0.25">
      <c r="A252" s="25" t="s">
        <v>1050</v>
      </c>
      <c r="B252" s="6" t="s">
        <v>1051</v>
      </c>
      <c r="C252" s="6" t="s">
        <v>78</v>
      </c>
      <c r="D252" s="6" t="s">
        <v>1068</v>
      </c>
      <c r="E252" s="68">
        <f>+IFERROR(VLOOKUP($B252,[1]Feuil4!$1:$1048576,10,FALSE),0)</f>
        <v>0</v>
      </c>
      <c r="F252" s="68">
        <f>+IFERROR(VLOOKUP($B252,[1]Feuil4!$1:$1048576,9,FALSE),0)</f>
        <v>0</v>
      </c>
      <c r="G252" s="68">
        <f>+IFERROR(VLOOKUP($B252,[1]Feuil4!$1:$1048576,4,FALSE),0)</f>
        <v>0</v>
      </c>
      <c r="H252" s="68">
        <f>+IFERROR(VLOOKUP($B252,[1]Feuil4!$1:$1048576,3,FALSE),0)</f>
        <v>0</v>
      </c>
      <c r="I252" s="68">
        <f>+IFERROR(VLOOKUP($B252,[1]Feuil4!$1:$1048576,2,FALSE),0)</f>
        <v>0</v>
      </c>
      <c r="J252" s="68">
        <f>+IFERROR(VLOOKUP($B252,[1]Feuil4!$1:$1048576,7,FALSE),0)</f>
        <v>0</v>
      </c>
      <c r="K252" s="68">
        <f>+IFERROR(VLOOKUP($B252,[1]Feuil4!$1:$1048576,8,FALSE),0)</f>
        <v>0</v>
      </c>
      <c r="L252" s="68">
        <f>+IFERROR(VLOOKUP($B252,[1]Feuil4!$1:$1048576,6,FALSE),0)</f>
        <v>0</v>
      </c>
      <c r="M252" s="68">
        <f>+IFERROR(VLOOKUP($B252,[1]Feuil4!$1:$1048576,5,FALSE),0)</f>
        <v>0</v>
      </c>
      <c r="N252" s="68">
        <f>+IFERROR(VLOOKUP($B252,[1]Feuil4!$1:$1048576,11,FALSE),0)</f>
        <v>0</v>
      </c>
      <c r="O252" s="68">
        <f>IFERROR(VLOOKUP(A252,'[2]TOTAL M11M12 par région'!$1:$1048576,14,FALSE),0)</f>
        <v>46252.517478396388</v>
      </c>
      <c r="P252" s="68">
        <f>IFERROR(VLOOKUP(A252,'[3]Recours excep-C2 2016'!$1:$1048576,36,FALSE),0)</f>
        <v>0</v>
      </c>
      <c r="Q252" s="70">
        <f t="shared" si="3"/>
        <v>46252.517478396388</v>
      </c>
    </row>
    <row r="253" spans="1:18" x14ac:dyDescent="0.25">
      <c r="A253" s="25" t="s">
        <v>993</v>
      </c>
      <c r="B253" s="6" t="s">
        <v>994</v>
      </c>
      <c r="C253" s="26" t="s">
        <v>20</v>
      </c>
      <c r="D253" s="6" t="s">
        <v>1068</v>
      </c>
      <c r="E253" s="68">
        <f>+IFERROR(VLOOKUP($B253,[1]Feuil4!$1:$1048576,10,FALSE),0)</f>
        <v>0</v>
      </c>
      <c r="F253" s="68">
        <f>+IFERROR(VLOOKUP($B253,[1]Feuil4!$1:$1048576,9,FALSE),0)</f>
        <v>0</v>
      </c>
      <c r="G253" s="68">
        <f>+IFERROR(VLOOKUP($B253,[1]Feuil4!$1:$1048576,4,FALSE),0)</f>
        <v>0</v>
      </c>
      <c r="H253" s="68">
        <f>+IFERROR(VLOOKUP($B253,[1]Feuil4!$1:$1048576,3,FALSE),0)</f>
        <v>0</v>
      </c>
      <c r="I253" s="68">
        <f>+IFERROR(VLOOKUP($B253,[1]Feuil4!$1:$1048576,2,FALSE),0)</f>
        <v>0</v>
      </c>
      <c r="J253" s="68">
        <f>+IFERROR(VLOOKUP($B253,[1]Feuil4!$1:$1048576,7,FALSE),0)</f>
        <v>0</v>
      </c>
      <c r="K253" s="68">
        <f>+IFERROR(VLOOKUP($B253,[1]Feuil4!$1:$1048576,8,FALSE),0)</f>
        <v>0</v>
      </c>
      <c r="L253" s="68">
        <f>+IFERROR(VLOOKUP($B253,[1]Feuil4!$1:$1048576,6,FALSE),0)</f>
        <v>0</v>
      </c>
      <c r="M253" s="68">
        <f>+IFERROR(VLOOKUP($B253,[1]Feuil4!$1:$1048576,5,FALSE),0)</f>
        <v>0</v>
      </c>
      <c r="N253" s="68">
        <f>+IFERROR(VLOOKUP($B253,[1]Feuil4!$1:$1048576,11,FALSE),0)</f>
        <v>0</v>
      </c>
      <c r="O253" s="68">
        <f>IFERROR(VLOOKUP(A253,'[2]TOTAL M11M12 par région'!$1:$1048576,14,FALSE),0)</f>
        <v>29588.9851338671</v>
      </c>
      <c r="P253" s="68">
        <f>IFERROR(VLOOKUP(A253,'[3]Recours excep-C2 2016'!$1:$1048576,36,FALSE),0)</f>
        <v>730.62788520335073</v>
      </c>
      <c r="Q253" s="70">
        <f t="shared" si="3"/>
        <v>30319.61301907045</v>
      </c>
    </row>
    <row r="254" spans="1:18" x14ac:dyDescent="0.25">
      <c r="A254" s="25" t="s">
        <v>883</v>
      </c>
      <c r="B254" s="6" t="s">
        <v>884</v>
      </c>
      <c r="C254" s="6" t="s">
        <v>78</v>
      </c>
      <c r="D254" s="6" t="s">
        <v>1068</v>
      </c>
      <c r="E254" s="68">
        <f>+IFERROR(VLOOKUP($B254,[1]Feuil4!$1:$1048576,10,FALSE),0)</f>
        <v>0</v>
      </c>
      <c r="F254" s="68">
        <f>+IFERROR(VLOOKUP($B254,[1]Feuil4!$1:$1048576,9,FALSE),0)</f>
        <v>0</v>
      </c>
      <c r="G254" s="68">
        <f>+IFERROR(VLOOKUP($B254,[1]Feuil4!$1:$1048576,4,FALSE),0)</f>
        <v>0</v>
      </c>
      <c r="H254" s="68">
        <f>+IFERROR(VLOOKUP($B254,[1]Feuil4!$1:$1048576,3,FALSE),0)</f>
        <v>0</v>
      </c>
      <c r="I254" s="68">
        <f>+IFERROR(VLOOKUP($B254,[1]Feuil4!$1:$1048576,2,FALSE),0)</f>
        <v>0</v>
      </c>
      <c r="J254" s="68">
        <f>+IFERROR(VLOOKUP($B254,[1]Feuil4!$1:$1048576,7,FALSE),0)</f>
        <v>0</v>
      </c>
      <c r="K254" s="68">
        <f>+IFERROR(VLOOKUP($B254,[1]Feuil4!$1:$1048576,8,FALSE),0)</f>
        <v>0</v>
      </c>
      <c r="L254" s="68">
        <f>+IFERROR(VLOOKUP($B254,[1]Feuil4!$1:$1048576,6,FALSE),0)</f>
        <v>0</v>
      </c>
      <c r="M254" s="68">
        <f>+IFERROR(VLOOKUP($B254,[1]Feuil4!$1:$1048576,5,FALSE),0)</f>
        <v>0</v>
      </c>
      <c r="N254" s="68">
        <f>+IFERROR(VLOOKUP($B254,[1]Feuil4!$1:$1048576,11,FALSE),0)</f>
        <v>0</v>
      </c>
      <c r="O254" s="68">
        <f>IFERROR(VLOOKUP(A254,'[2]TOTAL M11M12 par région'!$1:$1048576,14,FALSE),0)</f>
        <v>9626.621899121048</v>
      </c>
      <c r="P254" s="68">
        <f>IFERROR(VLOOKUP(A254,'[3]Recours excep-C2 2016'!$1:$1048576,36,FALSE),0)</f>
        <v>0</v>
      </c>
      <c r="Q254" s="70">
        <f t="shared" si="3"/>
        <v>9626.621899121048</v>
      </c>
    </row>
    <row r="255" spans="1:18" hidden="1" x14ac:dyDescent="0.25">
      <c r="A255" s="25" t="s">
        <v>885</v>
      </c>
      <c r="B255" s="6" t="s">
        <v>886</v>
      </c>
      <c r="C255" s="6" t="s">
        <v>78</v>
      </c>
      <c r="D255" s="6" t="s">
        <v>1068</v>
      </c>
      <c r="E255" s="68">
        <f>+IFERROR(VLOOKUP($B255,[1]Feuil4!$1:$1048576,10,FALSE),0)</f>
        <v>0</v>
      </c>
      <c r="F255" s="68">
        <f>+IFERROR(VLOOKUP($B255,[1]Feuil4!$1:$1048576,9,FALSE),0)</f>
        <v>0</v>
      </c>
      <c r="G255" s="68">
        <f>+IFERROR(VLOOKUP($B255,[1]Feuil4!$1:$1048576,4,FALSE),0)</f>
        <v>0</v>
      </c>
      <c r="H255" s="68">
        <f>+IFERROR(VLOOKUP($B255,[1]Feuil4!$1:$1048576,3,FALSE),0)</f>
        <v>0</v>
      </c>
      <c r="I255" s="68">
        <f>+IFERROR(VLOOKUP($B255,[1]Feuil4!$1:$1048576,2,FALSE),0)</f>
        <v>0</v>
      </c>
      <c r="J255" s="68">
        <f>+IFERROR(VLOOKUP($B255,[1]Feuil4!$1:$1048576,7,FALSE),0)</f>
        <v>0</v>
      </c>
      <c r="K255" s="68">
        <f>+IFERROR(VLOOKUP($B255,[1]Feuil4!$1:$1048576,8,FALSE),0)</f>
        <v>0</v>
      </c>
      <c r="L255" s="68">
        <f>+IFERROR(VLOOKUP($B255,[1]Feuil4!$1:$1048576,6,FALSE),0)</f>
        <v>0</v>
      </c>
      <c r="M255" s="68">
        <f>+IFERROR(VLOOKUP($B255,[1]Feuil4!$1:$1048576,5,FALSE),0)</f>
        <v>0</v>
      </c>
      <c r="N255" s="68">
        <f>+IFERROR(VLOOKUP($B255,[1]Feuil4!$1:$1048576,11,FALSE),0)</f>
        <v>0</v>
      </c>
      <c r="O255" s="68">
        <f>IFERROR(VLOOKUP(A255,'[2]TOTAL M11M12 par région'!$1:$1048576,14,FALSE),0)</f>
        <v>0</v>
      </c>
      <c r="P255" s="68">
        <f>IFERROR(VLOOKUP(A255,'[3]Recours excep-C2 2016'!$1:$1048576,36,FALSE),0)</f>
        <v>0</v>
      </c>
      <c r="Q255" s="70">
        <f t="shared" si="3"/>
        <v>0</v>
      </c>
    </row>
    <row r="256" spans="1:18" x14ac:dyDescent="0.25">
      <c r="A256" s="25" t="s">
        <v>903</v>
      </c>
      <c r="B256" s="6" t="s">
        <v>1052</v>
      </c>
      <c r="C256" s="26" t="s">
        <v>20</v>
      </c>
      <c r="D256" s="6" t="s">
        <v>1068</v>
      </c>
      <c r="E256" s="68">
        <f>+IFERROR(VLOOKUP($B256,[1]Feuil4!$1:$1048576,10,FALSE),0)</f>
        <v>0</v>
      </c>
      <c r="F256" s="68">
        <f>+IFERROR(VLOOKUP($B256,[1]Feuil4!$1:$1048576,9,FALSE),0)</f>
        <v>0</v>
      </c>
      <c r="G256" s="68">
        <f>+IFERROR(VLOOKUP($B256,[1]Feuil4!$1:$1048576,4,FALSE),0)</f>
        <v>0</v>
      </c>
      <c r="H256" s="68">
        <f>+IFERROR(VLOOKUP($B256,[1]Feuil4!$1:$1048576,3,FALSE),0)</f>
        <v>0</v>
      </c>
      <c r="I256" s="68">
        <f>+IFERROR(VLOOKUP($B256,[1]Feuil4!$1:$1048576,2,FALSE),0)</f>
        <v>0</v>
      </c>
      <c r="J256" s="68">
        <f>+IFERROR(VLOOKUP($B256,[1]Feuil4!$1:$1048576,7,FALSE),0)</f>
        <v>0</v>
      </c>
      <c r="K256" s="68">
        <f>+IFERROR(VLOOKUP($B256,[1]Feuil4!$1:$1048576,8,FALSE),0)</f>
        <v>0</v>
      </c>
      <c r="L256" s="68">
        <f>+IFERROR(VLOOKUP($B256,[1]Feuil4!$1:$1048576,6,FALSE),0)</f>
        <v>0</v>
      </c>
      <c r="M256" s="68">
        <f>+IFERROR(VLOOKUP($B256,[1]Feuil4!$1:$1048576,5,FALSE),0)</f>
        <v>0</v>
      </c>
      <c r="N256" s="68">
        <f>+IFERROR(VLOOKUP($B256,[1]Feuil4!$1:$1048576,11,FALSE),0)</f>
        <v>0</v>
      </c>
      <c r="O256" s="68">
        <f>IFERROR(VLOOKUP(A256,'[2]TOTAL M11M12 par région'!$1:$1048576,14,FALSE),0)</f>
        <v>6332.3538628071183</v>
      </c>
      <c r="P256" s="68">
        <f>IFERROR(VLOOKUP(A256,'[3]Recours excep-C2 2016'!$1:$1048576,36,FALSE),0)</f>
        <v>0</v>
      </c>
      <c r="Q256" s="70">
        <f t="shared" si="3"/>
        <v>6332.3538628071183</v>
      </c>
    </row>
    <row r="257" spans="1:18" hidden="1" x14ac:dyDescent="0.25">
      <c r="A257" s="25">
        <v>600100648</v>
      </c>
      <c r="B257" s="6" t="s">
        <v>1120</v>
      </c>
      <c r="C257" s="6" t="s">
        <v>23</v>
      </c>
      <c r="D257" s="6" t="s">
        <v>1068</v>
      </c>
      <c r="E257" s="68">
        <f>+IFERROR(VLOOKUP($B257,[1]Feuil4!$1:$1048576,10,FALSE),0)</f>
        <v>0</v>
      </c>
      <c r="F257" s="68">
        <f>+IFERROR(VLOOKUP($B257,[1]Feuil4!$1:$1048576,9,FALSE),0)</f>
        <v>0</v>
      </c>
      <c r="G257" s="68">
        <f>+IFERROR(VLOOKUP($B257,[1]Feuil4!$1:$1048576,4,FALSE),0)</f>
        <v>0</v>
      </c>
      <c r="H257" s="68">
        <f>+IFERROR(VLOOKUP($B257,[1]Feuil4!$1:$1048576,3,FALSE),0)</f>
        <v>0</v>
      </c>
      <c r="I257" s="68">
        <f>+IFERROR(VLOOKUP($B257,[1]Feuil4!$1:$1048576,2,FALSE),0)</f>
        <v>0</v>
      </c>
      <c r="J257" s="68">
        <f>+IFERROR(VLOOKUP($B257,[1]Feuil4!$1:$1048576,7,FALSE),0)</f>
        <v>0</v>
      </c>
      <c r="K257" s="68">
        <f>+IFERROR(VLOOKUP($B257,[1]Feuil4!$1:$1048576,8,FALSE),0)</f>
        <v>0</v>
      </c>
      <c r="L257" s="68">
        <f>+IFERROR(VLOOKUP($B257,[1]Feuil4!$1:$1048576,6,FALSE),0)</f>
        <v>0</v>
      </c>
      <c r="M257" s="68">
        <f>+IFERROR(VLOOKUP($B257,[1]Feuil4!$1:$1048576,5,FALSE),0)</f>
        <v>0</v>
      </c>
      <c r="N257" s="68">
        <f>+IFERROR(VLOOKUP($B257,[1]Feuil4!$1:$1048576,11,FALSE),0)</f>
        <v>0</v>
      </c>
      <c r="O257" s="68">
        <f>IFERROR(VLOOKUP(A257,'[2]TOTAL M11M12 par région'!$1:$1048576,14,FALSE),0)</f>
        <v>0</v>
      </c>
      <c r="P257" s="68">
        <f>IFERROR(VLOOKUP(A257,'[3]Recours excep-C2 2016'!$1:$1048576,36,FALSE),0)</f>
        <v>0</v>
      </c>
      <c r="Q257" s="70">
        <f t="shared" si="3"/>
        <v>0</v>
      </c>
    </row>
    <row r="258" spans="1:18" x14ac:dyDescent="0.25">
      <c r="A258" s="6" t="s">
        <v>478</v>
      </c>
      <c r="B258" s="6" t="s">
        <v>479</v>
      </c>
      <c r="C258" s="6" t="s">
        <v>23</v>
      </c>
      <c r="D258" s="6" t="s">
        <v>1068</v>
      </c>
      <c r="E258" s="68">
        <f>+IFERROR(VLOOKUP($B258,[1]Feuil4!$1:$1048576,10,FALSE),0)</f>
        <v>0</v>
      </c>
      <c r="F258" s="68">
        <f>+IFERROR(VLOOKUP($B258,[1]Feuil4!$1:$1048576,9,FALSE),0)</f>
        <v>0</v>
      </c>
      <c r="G258" s="68">
        <f>+IFERROR(VLOOKUP($B258,[1]Feuil4!$1:$1048576,4,FALSE),0)</f>
        <v>0</v>
      </c>
      <c r="H258" s="68">
        <f>+IFERROR(VLOOKUP($B258,[1]Feuil4!$1:$1048576,3,FALSE),0)</f>
        <v>0</v>
      </c>
      <c r="I258" s="68">
        <f>+IFERROR(VLOOKUP($B258,[1]Feuil4!$1:$1048576,2,FALSE),0)</f>
        <v>0</v>
      </c>
      <c r="J258" s="68">
        <f>+IFERROR(VLOOKUP($B258,[1]Feuil4!$1:$1048576,7,FALSE),0)</f>
        <v>0</v>
      </c>
      <c r="K258" s="68">
        <f>+IFERROR(VLOOKUP($B258,[1]Feuil4!$1:$1048576,8,FALSE),0)</f>
        <v>0</v>
      </c>
      <c r="L258" s="68">
        <f>+IFERROR(VLOOKUP($B258,[1]Feuil4!$1:$1048576,6,FALSE),0)</f>
        <v>0</v>
      </c>
      <c r="M258" s="68">
        <f>+IFERROR(VLOOKUP($B258,[1]Feuil4!$1:$1048576,5,FALSE),0)</f>
        <v>0</v>
      </c>
      <c r="N258" s="68">
        <f>+IFERROR(VLOOKUP($B258,[1]Feuil4!$1:$1048576,11,FALSE),0)</f>
        <v>0</v>
      </c>
      <c r="O258" s="68">
        <f>IFERROR(VLOOKUP(A258,'[2]TOTAL M11M12 par région'!$1:$1048576,14,FALSE),0)</f>
        <v>13802.983366224747</v>
      </c>
      <c r="P258" s="68">
        <f>IFERROR(VLOOKUP(A258,'[3]Recours excep-C2 2016'!$1:$1048576,36,FALSE),0)</f>
        <v>5578.2660667599703</v>
      </c>
      <c r="Q258" s="70">
        <f t="shared" ref="Q258:Q321" si="4">SUM(E258:P258)</f>
        <v>19381.249432984718</v>
      </c>
    </row>
    <row r="259" spans="1:18" x14ac:dyDescent="0.25">
      <c r="A259" s="25" t="s">
        <v>516</v>
      </c>
      <c r="B259" s="6" t="s">
        <v>517</v>
      </c>
      <c r="C259" s="6" t="s">
        <v>23</v>
      </c>
      <c r="D259" s="6" t="s">
        <v>1068</v>
      </c>
      <c r="E259" s="68">
        <f>+IFERROR(VLOOKUP($B259,[1]Feuil4!$1:$1048576,10,FALSE),0)</f>
        <v>0</v>
      </c>
      <c r="F259" s="68">
        <f>+IFERROR(VLOOKUP($B259,[1]Feuil4!$1:$1048576,9,FALSE),0)</f>
        <v>0</v>
      </c>
      <c r="G259" s="68">
        <f>+IFERROR(VLOOKUP($B259,[1]Feuil4!$1:$1048576,4,FALSE),0)</f>
        <v>0</v>
      </c>
      <c r="H259" s="68">
        <f>+IFERROR(VLOOKUP($B259,[1]Feuil4!$1:$1048576,3,FALSE),0)</f>
        <v>0</v>
      </c>
      <c r="I259" s="68">
        <f>+IFERROR(VLOOKUP($B259,[1]Feuil4!$1:$1048576,2,FALSE),0)</f>
        <v>0</v>
      </c>
      <c r="J259" s="68">
        <f>+IFERROR(VLOOKUP($B259,[1]Feuil4!$1:$1048576,7,FALSE),0)</f>
        <v>0</v>
      </c>
      <c r="K259" s="68">
        <f>+IFERROR(VLOOKUP($B259,[1]Feuil4!$1:$1048576,8,FALSE),0)</f>
        <v>0</v>
      </c>
      <c r="L259" s="68">
        <f>+IFERROR(VLOOKUP($B259,[1]Feuil4!$1:$1048576,6,FALSE),0)</f>
        <v>0</v>
      </c>
      <c r="M259" s="68">
        <f>+IFERROR(VLOOKUP($B259,[1]Feuil4!$1:$1048576,5,FALSE),0)</f>
        <v>0</v>
      </c>
      <c r="N259" s="68">
        <f>+IFERROR(VLOOKUP($B259,[1]Feuil4!$1:$1048576,11,FALSE),0)</f>
        <v>0</v>
      </c>
      <c r="O259" s="68">
        <f>IFERROR(VLOOKUP(A259,'[2]TOTAL M11M12 par région'!$1:$1048576,14,FALSE),0)</f>
        <v>12115.564417126523</v>
      </c>
      <c r="P259" s="68">
        <f>IFERROR(VLOOKUP(A259,'[3]Recours excep-C2 2016'!$1:$1048576,36,FALSE),0)</f>
        <v>0</v>
      </c>
      <c r="Q259" s="70">
        <f t="shared" si="4"/>
        <v>12115.564417126523</v>
      </c>
    </row>
    <row r="260" spans="1:18" x14ac:dyDescent="0.25">
      <c r="A260" s="25" t="s">
        <v>904</v>
      </c>
      <c r="B260" s="6" t="s">
        <v>1053</v>
      </c>
      <c r="C260" s="6" t="s">
        <v>78</v>
      </c>
      <c r="D260" s="6" t="s">
        <v>1068</v>
      </c>
      <c r="E260" s="68">
        <f>+IFERROR(VLOOKUP($B260,[1]Feuil4!$1:$1048576,10,FALSE),0)</f>
        <v>0</v>
      </c>
      <c r="F260" s="68">
        <f>+IFERROR(VLOOKUP($B260,[1]Feuil4!$1:$1048576,9,FALSE),0)</f>
        <v>0</v>
      </c>
      <c r="G260" s="68">
        <f>+IFERROR(VLOOKUP($B260,[1]Feuil4!$1:$1048576,4,FALSE),0)</f>
        <v>0</v>
      </c>
      <c r="H260" s="68">
        <f>+IFERROR(VLOOKUP($B260,[1]Feuil4!$1:$1048576,3,FALSE),0)</f>
        <v>0</v>
      </c>
      <c r="I260" s="68">
        <f>+IFERROR(VLOOKUP($B260,[1]Feuil4!$1:$1048576,2,FALSE),0)</f>
        <v>0</v>
      </c>
      <c r="J260" s="68">
        <f>+IFERROR(VLOOKUP($B260,[1]Feuil4!$1:$1048576,7,FALSE),0)</f>
        <v>0</v>
      </c>
      <c r="K260" s="68">
        <f>+IFERROR(VLOOKUP($B260,[1]Feuil4!$1:$1048576,8,FALSE),0)</f>
        <v>0</v>
      </c>
      <c r="L260" s="68">
        <f>+IFERROR(VLOOKUP($B260,[1]Feuil4!$1:$1048576,6,FALSE),0)</f>
        <v>0</v>
      </c>
      <c r="M260" s="68">
        <f>+IFERROR(VLOOKUP($B260,[1]Feuil4!$1:$1048576,5,FALSE),0)</f>
        <v>0</v>
      </c>
      <c r="N260" s="68">
        <f>+IFERROR(VLOOKUP($B260,[1]Feuil4!$1:$1048576,11,FALSE),0)</f>
        <v>0</v>
      </c>
      <c r="O260" s="68">
        <f>IFERROR(VLOOKUP(A260,'[2]TOTAL M11M12 par région'!$1:$1048576,14,FALSE),0)</f>
        <v>15381.311400163962</v>
      </c>
      <c r="P260" s="68">
        <f>IFERROR(VLOOKUP(A260,'[3]Recours excep-C2 2016'!$1:$1048576,36,FALSE),0)</f>
        <v>0</v>
      </c>
      <c r="Q260" s="70">
        <f t="shared" si="4"/>
        <v>15381.311400163962</v>
      </c>
    </row>
    <row r="261" spans="1:18" x14ac:dyDescent="0.25">
      <c r="A261" s="6" t="s">
        <v>533</v>
      </c>
      <c r="B261" s="6" t="s">
        <v>534</v>
      </c>
      <c r="C261" s="6" t="s">
        <v>23</v>
      </c>
      <c r="D261" s="6" t="s">
        <v>1068</v>
      </c>
      <c r="E261" s="68">
        <f>+IFERROR(VLOOKUP($B261,[1]Feuil4!$1:$1048576,10,FALSE),0)</f>
        <v>0</v>
      </c>
      <c r="F261" s="68">
        <f>+IFERROR(VLOOKUP($B261,[1]Feuil4!$1:$1048576,9,FALSE),0)</f>
        <v>0</v>
      </c>
      <c r="G261" s="68">
        <f>+IFERROR(VLOOKUP($B261,[1]Feuil4!$1:$1048576,4,FALSE),0)</f>
        <v>0</v>
      </c>
      <c r="H261" s="68">
        <f>+IFERROR(VLOOKUP($B261,[1]Feuil4!$1:$1048576,3,FALSE),0)</f>
        <v>0</v>
      </c>
      <c r="I261" s="68">
        <f>+IFERROR(VLOOKUP($B261,[1]Feuil4!$1:$1048576,2,FALSE),0)</f>
        <v>0</v>
      </c>
      <c r="J261" s="68">
        <f>+IFERROR(VLOOKUP($B261,[1]Feuil4!$1:$1048576,7,FALSE),0)</f>
        <v>0</v>
      </c>
      <c r="K261" s="68">
        <f>+IFERROR(VLOOKUP($B261,[1]Feuil4!$1:$1048576,8,FALSE),0)</f>
        <v>0</v>
      </c>
      <c r="L261" s="68">
        <f>+IFERROR(VLOOKUP($B261,[1]Feuil4!$1:$1048576,6,FALSE),0)</f>
        <v>0</v>
      </c>
      <c r="M261" s="68">
        <f>+IFERROR(VLOOKUP($B261,[1]Feuil4!$1:$1048576,5,FALSE),0)</f>
        <v>0</v>
      </c>
      <c r="N261" s="68">
        <f>+IFERROR(VLOOKUP($B261,[1]Feuil4!$1:$1048576,11,FALSE),0)</f>
        <v>0</v>
      </c>
      <c r="O261" s="68">
        <f>IFERROR(VLOOKUP(A261,'[2]TOTAL M11M12 par région'!$1:$1048576,14,FALSE),0)</f>
        <v>20155.6677151076</v>
      </c>
      <c r="P261" s="68">
        <f>IFERROR(VLOOKUP(A261,'[3]Recours excep-C2 2016'!$1:$1048576,36,FALSE),0)</f>
        <v>0</v>
      </c>
      <c r="Q261" s="70">
        <f t="shared" si="4"/>
        <v>20155.6677151076</v>
      </c>
    </row>
    <row r="262" spans="1:18" hidden="1" x14ac:dyDescent="0.25">
      <c r="A262" s="6" t="s">
        <v>527</v>
      </c>
      <c r="B262" s="6" t="s">
        <v>528</v>
      </c>
      <c r="C262" s="6" t="s">
        <v>20</v>
      </c>
      <c r="D262" s="6" t="s">
        <v>1068</v>
      </c>
      <c r="E262" s="68">
        <f>+IFERROR(VLOOKUP($B262,[1]Feuil4!$1:$1048576,10,FALSE),0)</f>
        <v>0</v>
      </c>
      <c r="F262" s="68">
        <f>+IFERROR(VLOOKUP($B262,[1]Feuil4!$1:$1048576,9,FALSE),0)</f>
        <v>0</v>
      </c>
      <c r="G262" s="68">
        <f>+IFERROR(VLOOKUP($B262,[1]Feuil4!$1:$1048576,4,FALSE),0)</f>
        <v>0</v>
      </c>
      <c r="H262" s="68">
        <f>+IFERROR(VLOOKUP($B262,[1]Feuil4!$1:$1048576,3,FALSE),0)</f>
        <v>0</v>
      </c>
      <c r="I262" s="68">
        <f>+IFERROR(VLOOKUP($B262,[1]Feuil4!$1:$1048576,2,FALSE),0)</f>
        <v>0</v>
      </c>
      <c r="J262" s="68">
        <f>+IFERROR(VLOOKUP($B262,[1]Feuil4!$1:$1048576,7,FALSE),0)</f>
        <v>0</v>
      </c>
      <c r="K262" s="68">
        <f>+IFERROR(VLOOKUP($B262,[1]Feuil4!$1:$1048576,8,FALSE),0)</f>
        <v>0</v>
      </c>
      <c r="L262" s="68">
        <f>+IFERROR(VLOOKUP($B262,[1]Feuil4!$1:$1048576,6,FALSE),0)</f>
        <v>0</v>
      </c>
      <c r="M262" s="68">
        <f>+IFERROR(VLOOKUP($B262,[1]Feuil4!$1:$1048576,5,FALSE),0)</f>
        <v>0</v>
      </c>
      <c r="N262" s="68">
        <f>+IFERROR(VLOOKUP($B262,[1]Feuil4!$1:$1048576,11,FALSE),0)</f>
        <v>0</v>
      </c>
      <c r="O262" s="68">
        <f>IFERROR(VLOOKUP(A262,'[2]TOTAL M11M12 par région'!$1:$1048576,14,FALSE),0)</f>
        <v>0</v>
      </c>
      <c r="P262" s="68">
        <f>IFERROR(VLOOKUP(A262,'[3]Recours excep-C2 2016'!$1:$1048576,36,FALSE),0)</f>
        <v>0</v>
      </c>
      <c r="Q262" s="70">
        <f t="shared" si="4"/>
        <v>0</v>
      </c>
      <c r="R262" s="34"/>
    </row>
    <row r="263" spans="1:18" hidden="1" x14ac:dyDescent="0.25">
      <c r="A263" s="6" t="s">
        <v>531</v>
      </c>
      <c r="B263" s="6" t="s">
        <v>532</v>
      </c>
      <c r="C263" s="6" t="s">
        <v>20</v>
      </c>
      <c r="D263" s="6" t="s">
        <v>1068</v>
      </c>
      <c r="E263" s="68">
        <f>+IFERROR(VLOOKUP($B263,[1]Feuil4!$1:$1048576,10,FALSE),0)</f>
        <v>0</v>
      </c>
      <c r="F263" s="68">
        <f>+IFERROR(VLOOKUP($B263,[1]Feuil4!$1:$1048576,9,FALSE),0)</f>
        <v>0</v>
      </c>
      <c r="G263" s="68">
        <f>+IFERROR(VLOOKUP($B263,[1]Feuil4!$1:$1048576,4,FALSE),0)</f>
        <v>0</v>
      </c>
      <c r="H263" s="68">
        <f>+IFERROR(VLOOKUP($B263,[1]Feuil4!$1:$1048576,3,FALSE),0)</f>
        <v>0</v>
      </c>
      <c r="I263" s="68">
        <f>+IFERROR(VLOOKUP($B263,[1]Feuil4!$1:$1048576,2,FALSE),0)</f>
        <v>0</v>
      </c>
      <c r="J263" s="68">
        <f>+IFERROR(VLOOKUP($B263,[1]Feuil4!$1:$1048576,7,FALSE),0)</f>
        <v>0</v>
      </c>
      <c r="K263" s="68">
        <f>+IFERROR(VLOOKUP($B263,[1]Feuil4!$1:$1048576,8,FALSE),0)</f>
        <v>0</v>
      </c>
      <c r="L263" s="68">
        <f>+IFERROR(VLOOKUP($B263,[1]Feuil4!$1:$1048576,6,FALSE),0)</f>
        <v>0</v>
      </c>
      <c r="M263" s="68">
        <f>+IFERROR(VLOOKUP($B263,[1]Feuil4!$1:$1048576,5,FALSE),0)</f>
        <v>0</v>
      </c>
      <c r="N263" s="68">
        <f>+IFERROR(VLOOKUP($B263,[1]Feuil4!$1:$1048576,11,FALSE),0)</f>
        <v>0</v>
      </c>
      <c r="O263" s="68">
        <f>IFERROR(VLOOKUP(A263,'[2]TOTAL M11M12 par région'!$1:$1048576,14,FALSE),0)</f>
        <v>0</v>
      </c>
      <c r="P263" s="68">
        <f>IFERROR(VLOOKUP(A263,'[3]Recours excep-C2 2016'!$1:$1048576,36,FALSE),0)</f>
        <v>0</v>
      </c>
      <c r="Q263" s="70">
        <f t="shared" si="4"/>
        <v>0</v>
      </c>
    </row>
    <row r="264" spans="1:18" x14ac:dyDescent="0.25">
      <c r="A264" s="25" t="s">
        <v>1054</v>
      </c>
      <c r="B264" s="6" t="s">
        <v>1055</v>
      </c>
      <c r="C264" s="6" t="s">
        <v>78</v>
      </c>
      <c r="D264" s="6" t="s">
        <v>1068</v>
      </c>
      <c r="E264" s="68">
        <f>+IFERROR(VLOOKUP($B264,[1]Feuil4!$1:$1048576,10,FALSE),0)</f>
        <v>0</v>
      </c>
      <c r="F264" s="68">
        <f>+IFERROR(VLOOKUP($B264,[1]Feuil4!$1:$1048576,9,FALSE),0)</f>
        <v>0</v>
      </c>
      <c r="G264" s="68">
        <f>+IFERROR(VLOOKUP($B264,[1]Feuil4!$1:$1048576,4,FALSE),0)</f>
        <v>0</v>
      </c>
      <c r="H264" s="68">
        <f>+IFERROR(VLOOKUP($B264,[1]Feuil4!$1:$1048576,3,FALSE),0)</f>
        <v>0</v>
      </c>
      <c r="I264" s="68">
        <f>+IFERROR(VLOOKUP($B264,[1]Feuil4!$1:$1048576,2,FALSE),0)</f>
        <v>0</v>
      </c>
      <c r="J264" s="68">
        <f>+IFERROR(VLOOKUP($B264,[1]Feuil4!$1:$1048576,7,FALSE),0)</f>
        <v>0</v>
      </c>
      <c r="K264" s="68">
        <f>+IFERROR(VLOOKUP($B264,[1]Feuil4!$1:$1048576,8,FALSE),0)</f>
        <v>0</v>
      </c>
      <c r="L264" s="68">
        <f>+IFERROR(VLOOKUP($B264,[1]Feuil4!$1:$1048576,6,FALSE),0)</f>
        <v>0</v>
      </c>
      <c r="M264" s="68">
        <f>+IFERROR(VLOOKUP($B264,[1]Feuil4!$1:$1048576,5,FALSE),0)</f>
        <v>0</v>
      </c>
      <c r="N264" s="68">
        <f>+IFERROR(VLOOKUP($B264,[1]Feuil4!$1:$1048576,11,FALSE),0)</f>
        <v>0</v>
      </c>
      <c r="O264" s="68">
        <f>IFERROR(VLOOKUP(A264,'[2]TOTAL M11M12 par région'!$1:$1048576,14,FALSE),0)</f>
        <v>17589.024349536208</v>
      </c>
      <c r="P264" s="68">
        <f>IFERROR(VLOOKUP(A264,'[3]Recours excep-C2 2016'!$1:$1048576,36,FALSE),0)</f>
        <v>1192.0372982170288</v>
      </c>
      <c r="Q264" s="70">
        <f t="shared" si="4"/>
        <v>18781.061647753239</v>
      </c>
    </row>
    <row r="265" spans="1:18" x14ac:dyDescent="0.25">
      <c r="A265" s="6" t="s">
        <v>488</v>
      </c>
      <c r="B265" s="6" t="s">
        <v>489</v>
      </c>
      <c r="C265" s="6" t="s">
        <v>23</v>
      </c>
      <c r="D265" s="6" t="s">
        <v>1068</v>
      </c>
      <c r="E265" s="68">
        <f>+IFERROR(VLOOKUP($B265,[1]Feuil4!$1:$1048576,10,FALSE),0)</f>
        <v>0</v>
      </c>
      <c r="F265" s="68">
        <f>+IFERROR(VLOOKUP($B265,[1]Feuil4!$1:$1048576,9,FALSE),0)</f>
        <v>0</v>
      </c>
      <c r="G265" s="68">
        <f>+IFERROR(VLOOKUP($B265,[1]Feuil4!$1:$1048576,4,FALSE),0)</f>
        <v>0</v>
      </c>
      <c r="H265" s="68">
        <f>+IFERROR(VLOOKUP($B265,[1]Feuil4!$1:$1048576,3,FALSE),0)</f>
        <v>0</v>
      </c>
      <c r="I265" s="68">
        <f>+IFERROR(VLOOKUP($B265,[1]Feuil4!$1:$1048576,2,FALSE),0)</f>
        <v>0</v>
      </c>
      <c r="J265" s="68">
        <f>+IFERROR(VLOOKUP($B265,[1]Feuil4!$1:$1048576,7,FALSE),0)</f>
        <v>0</v>
      </c>
      <c r="K265" s="68">
        <f>+IFERROR(VLOOKUP($B265,[1]Feuil4!$1:$1048576,8,FALSE),0)</f>
        <v>0</v>
      </c>
      <c r="L265" s="68">
        <f>+IFERROR(VLOOKUP($B265,[1]Feuil4!$1:$1048576,6,FALSE),0)</f>
        <v>0</v>
      </c>
      <c r="M265" s="68">
        <f>+IFERROR(VLOOKUP($B265,[1]Feuil4!$1:$1048576,5,FALSE),0)</f>
        <v>0</v>
      </c>
      <c r="N265" s="68">
        <f>+IFERROR(VLOOKUP($B265,[1]Feuil4!$1:$1048576,11,FALSE),0)</f>
        <v>0</v>
      </c>
      <c r="O265" s="68">
        <f>IFERROR(VLOOKUP(A265,'[2]TOTAL M11M12 par région'!$1:$1048576,14,FALSE),0)</f>
        <v>31600.029265461751</v>
      </c>
      <c r="P265" s="68">
        <f>IFERROR(VLOOKUP(A265,'[3]Recours excep-C2 2016'!$1:$1048576,36,FALSE),0)</f>
        <v>5581.4248951283162</v>
      </c>
      <c r="Q265" s="70">
        <f t="shared" si="4"/>
        <v>37181.454160590067</v>
      </c>
    </row>
    <row r="266" spans="1:18" x14ac:dyDescent="0.25">
      <c r="A266" s="25" t="s">
        <v>1083</v>
      </c>
      <c r="B266" s="6" t="s">
        <v>1121</v>
      </c>
      <c r="C266" s="6" t="s">
        <v>78</v>
      </c>
      <c r="D266" s="6" t="s">
        <v>1068</v>
      </c>
      <c r="E266" s="68">
        <f>+IFERROR(VLOOKUP($B266,[1]Feuil4!$1:$1048576,10,FALSE),0)</f>
        <v>0</v>
      </c>
      <c r="F266" s="68">
        <f>+IFERROR(VLOOKUP($B266,[1]Feuil4!$1:$1048576,9,FALSE),0)</f>
        <v>0</v>
      </c>
      <c r="G266" s="68">
        <f>+IFERROR(VLOOKUP($B266,[1]Feuil4!$1:$1048576,4,FALSE),0)</f>
        <v>0</v>
      </c>
      <c r="H266" s="68">
        <f>+IFERROR(VLOOKUP($B266,[1]Feuil4!$1:$1048576,3,FALSE),0)</f>
        <v>0</v>
      </c>
      <c r="I266" s="68">
        <f>+IFERROR(VLOOKUP($B266,[1]Feuil4!$1:$1048576,2,FALSE),0)</f>
        <v>0</v>
      </c>
      <c r="J266" s="68">
        <f>+IFERROR(VLOOKUP($B266,[1]Feuil4!$1:$1048576,7,FALSE),0)</f>
        <v>0</v>
      </c>
      <c r="K266" s="68">
        <f>+IFERROR(VLOOKUP($B266,[1]Feuil4!$1:$1048576,8,FALSE),0)</f>
        <v>0</v>
      </c>
      <c r="L266" s="68">
        <f>+IFERROR(VLOOKUP($B266,[1]Feuil4!$1:$1048576,6,FALSE),0)</f>
        <v>0</v>
      </c>
      <c r="M266" s="68">
        <f>+IFERROR(VLOOKUP($B266,[1]Feuil4!$1:$1048576,5,FALSE),0)</f>
        <v>0</v>
      </c>
      <c r="N266" s="68">
        <f>+IFERROR(VLOOKUP($B266,[1]Feuil4!$1:$1048576,11,FALSE),0)</f>
        <v>0</v>
      </c>
      <c r="O266" s="68">
        <f>IFERROR(VLOOKUP(A266,'[2]TOTAL M11M12 par région'!$1:$1048576,14,FALSE),0)</f>
        <v>5027.2243629350087</v>
      </c>
      <c r="P266" s="68">
        <f>IFERROR(VLOOKUP(A266,'[3]Recours excep-C2 2016'!$1:$1048576,36,FALSE),0)</f>
        <v>14532.371739805525</v>
      </c>
      <c r="Q266" s="70">
        <f t="shared" si="4"/>
        <v>19559.596102740536</v>
      </c>
    </row>
    <row r="267" spans="1:18" s="19" customFormat="1" x14ac:dyDescent="0.25">
      <c r="A267" s="6" t="s">
        <v>492</v>
      </c>
      <c r="B267" s="6" t="s">
        <v>493</v>
      </c>
      <c r="C267" s="6" t="s">
        <v>23</v>
      </c>
      <c r="D267" s="6" t="s">
        <v>1068</v>
      </c>
      <c r="E267" s="68">
        <f>+IFERROR(VLOOKUP($B267,[1]Feuil4!$1:$1048576,10,FALSE),0)</f>
        <v>0</v>
      </c>
      <c r="F267" s="68">
        <f>+IFERROR(VLOOKUP($B267,[1]Feuil4!$1:$1048576,9,FALSE),0)</f>
        <v>0</v>
      </c>
      <c r="G267" s="68">
        <f>+IFERROR(VLOOKUP($B267,[1]Feuil4!$1:$1048576,4,FALSE),0)</f>
        <v>0</v>
      </c>
      <c r="H267" s="68">
        <f>+IFERROR(VLOOKUP($B267,[1]Feuil4!$1:$1048576,3,FALSE),0)</f>
        <v>0</v>
      </c>
      <c r="I267" s="68">
        <f>+IFERROR(VLOOKUP($B267,[1]Feuil4!$1:$1048576,2,FALSE),0)</f>
        <v>0</v>
      </c>
      <c r="J267" s="68">
        <f>+IFERROR(VLOOKUP($B267,[1]Feuil4!$1:$1048576,7,FALSE),0)</f>
        <v>0</v>
      </c>
      <c r="K267" s="68">
        <f>+IFERROR(VLOOKUP($B267,[1]Feuil4!$1:$1048576,8,FALSE),0)</f>
        <v>0</v>
      </c>
      <c r="L267" s="68">
        <f>+IFERROR(VLOOKUP($B267,[1]Feuil4!$1:$1048576,6,FALSE),0)</f>
        <v>0</v>
      </c>
      <c r="M267" s="68">
        <f>+IFERROR(VLOOKUP($B267,[1]Feuil4!$1:$1048576,5,FALSE),0)</f>
        <v>0</v>
      </c>
      <c r="N267" s="68">
        <f>+IFERROR(VLOOKUP($B267,[1]Feuil4!$1:$1048576,11,FALSE),0)</f>
        <v>0</v>
      </c>
      <c r="O267" s="68">
        <f>IFERROR(VLOOKUP(A267,'[2]TOTAL M11M12 par région'!$1:$1048576,14,FALSE),0)</f>
        <v>38573.515196171065</v>
      </c>
      <c r="P267" s="68">
        <f>IFERROR(VLOOKUP(A267,'[3]Recours excep-C2 2016'!$1:$1048576,36,FALSE),0)</f>
        <v>0</v>
      </c>
      <c r="Q267" s="70">
        <f t="shared" si="4"/>
        <v>38573.515196171065</v>
      </c>
      <c r="R267" s="33"/>
    </row>
    <row r="268" spans="1:18" s="19" customFormat="1" x14ac:dyDescent="0.25">
      <c r="A268" s="6" t="s">
        <v>508</v>
      </c>
      <c r="B268" s="6" t="s">
        <v>509</v>
      </c>
      <c r="C268" s="6" t="s">
        <v>23</v>
      </c>
      <c r="D268" s="6" t="s">
        <v>1068</v>
      </c>
      <c r="E268" s="68">
        <f>+IFERROR(VLOOKUP($B268,[1]Feuil4!$1:$1048576,10,FALSE),0)</f>
        <v>0</v>
      </c>
      <c r="F268" s="68">
        <f>+IFERROR(VLOOKUP($B268,[1]Feuil4!$1:$1048576,9,FALSE),0)</f>
        <v>0</v>
      </c>
      <c r="G268" s="68">
        <f>+IFERROR(VLOOKUP($B268,[1]Feuil4!$1:$1048576,4,FALSE),0)</f>
        <v>0</v>
      </c>
      <c r="H268" s="68">
        <f>+IFERROR(VLOOKUP($B268,[1]Feuil4!$1:$1048576,3,FALSE),0)</f>
        <v>0</v>
      </c>
      <c r="I268" s="68">
        <f>+IFERROR(VLOOKUP($B268,[1]Feuil4!$1:$1048576,2,FALSE),0)</f>
        <v>0</v>
      </c>
      <c r="J268" s="68">
        <f>+IFERROR(VLOOKUP($B268,[1]Feuil4!$1:$1048576,7,FALSE),0)</f>
        <v>0</v>
      </c>
      <c r="K268" s="68">
        <f>+IFERROR(VLOOKUP($B268,[1]Feuil4!$1:$1048576,8,FALSE),0)</f>
        <v>0</v>
      </c>
      <c r="L268" s="68">
        <f>+IFERROR(VLOOKUP($B268,[1]Feuil4!$1:$1048576,6,FALSE),0)</f>
        <v>0</v>
      </c>
      <c r="M268" s="68">
        <f>+IFERROR(VLOOKUP($B268,[1]Feuil4!$1:$1048576,5,FALSE),0)</f>
        <v>0</v>
      </c>
      <c r="N268" s="68">
        <f>+IFERROR(VLOOKUP($B268,[1]Feuil4!$1:$1048576,11,FALSE),0)</f>
        <v>0</v>
      </c>
      <c r="O268" s="68">
        <f>IFERROR(VLOOKUP(A268,'[2]TOTAL M11M12 par région'!$1:$1048576,14,FALSE),0)</f>
        <v>19074.793313271424</v>
      </c>
      <c r="P268" s="68">
        <f>IFERROR(VLOOKUP(A268,'[3]Recours excep-C2 2016'!$1:$1048576,36,FALSE),0)</f>
        <v>52725.07484710931</v>
      </c>
      <c r="Q268" s="70">
        <f t="shared" si="4"/>
        <v>71799.868160380734</v>
      </c>
      <c r="R268" s="33"/>
    </row>
    <row r="269" spans="1:18" x14ac:dyDescent="0.25">
      <c r="A269" s="6" t="s">
        <v>524</v>
      </c>
      <c r="B269" s="6" t="s">
        <v>361</v>
      </c>
      <c r="C269" s="6" t="s">
        <v>78</v>
      </c>
      <c r="D269" s="6" t="s">
        <v>1068</v>
      </c>
      <c r="E269" s="68">
        <f>+IFERROR(VLOOKUP($B269,[1]Feuil4!$1:$1048576,10,FALSE),0)</f>
        <v>0</v>
      </c>
      <c r="F269" s="68">
        <f>+IFERROR(VLOOKUP($B269,[1]Feuil4!$1:$1048576,9,FALSE),0)</f>
        <v>0</v>
      </c>
      <c r="G269" s="68">
        <f>+IFERROR(VLOOKUP($B269,[1]Feuil4!$1:$1048576,4,FALSE),0)</f>
        <v>0</v>
      </c>
      <c r="H269" s="68">
        <f>+IFERROR(VLOOKUP($B269,[1]Feuil4!$1:$1048576,3,FALSE),0)</f>
        <v>0</v>
      </c>
      <c r="I269" s="68">
        <f>+IFERROR(VLOOKUP($B269,[1]Feuil4!$1:$1048576,2,FALSE),0)</f>
        <v>0</v>
      </c>
      <c r="J269" s="68">
        <f>+IFERROR(VLOOKUP($B269,[1]Feuil4!$1:$1048576,7,FALSE),0)</f>
        <v>0</v>
      </c>
      <c r="K269" s="68">
        <f>+IFERROR(VLOOKUP($B269,[1]Feuil4!$1:$1048576,8,FALSE),0)</f>
        <v>0</v>
      </c>
      <c r="L269" s="68">
        <f>+IFERROR(VLOOKUP($B269,[1]Feuil4!$1:$1048576,6,FALSE),0)</f>
        <v>0</v>
      </c>
      <c r="M269" s="68">
        <f>+IFERROR(VLOOKUP($B269,[1]Feuil4!$1:$1048576,5,FALSE),0)</f>
        <v>0</v>
      </c>
      <c r="N269" s="68">
        <f>+IFERROR(VLOOKUP($B269,[1]Feuil4!$1:$1048576,11,FALSE),0)</f>
        <v>0</v>
      </c>
      <c r="O269" s="68">
        <f>IFERROR(VLOOKUP(A269,'[2]TOTAL M11M12 par région'!$1:$1048576,14,FALSE),0)</f>
        <v>0</v>
      </c>
      <c r="P269" s="68">
        <f>IFERROR(VLOOKUP(A269,'[3]Recours excep-C2 2016'!$1:$1048576,36,FALSE),0)</f>
        <v>16912.293009490364</v>
      </c>
      <c r="Q269" s="70">
        <f t="shared" si="4"/>
        <v>16912.293009490364</v>
      </c>
    </row>
    <row r="270" spans="1:18" s="63" customFormat="1" x14ac:dyDescent="0.25">
      <c r="A270" s="64" t="s">
        <v>1224</v>
      </c>
      <c r="B270" s="64" t="s">
        <v>1225</v>
      </c>
      <c r="C270" s="64" t="s">
        <v>78</v>
      </c>
      <c r="D270" s="64" t="s">
        <v>1068</v>
      </c>
      <c r="E270" s="68">
        <f>+IFERROR(VLOOKUP($B270,[1]Feuil4!$1:$1048576,10,FALSE),0)</f>
        <v>0</v>
      </c>
      <c r="F270" s="68">
        <f>+IFERROR(VLOOKUP($B270,[1]Feuil4!$1:$1048576,9,FALSE),0)</f>
        <v>0</v>
      </c>
      <c r="G270" s="68">
        <f>+IFERROR(VLOOKUP($B270,[1]Feuil4!$1:$1048576,4,FALSE),0)</f>
        <v>0</v>
      </c>
      <c r="H270" s="68">
        <f>+IFERROR(VLOOKUP($B270,[1]Feuil4!$1:$1048576,3,FALSE),0)</f>
        <v>0</v>
      </c>
      <c r="I270" s="68">
        <f>+IFERROR(VLOOKUP($B270,[1]Feuil4!$1:$1048576,2,FALSE),0)</f>
        <v>0</v>
      </c>
      <c r="J270" s="68">
        <f>+IFERROR(VLOOKUP($B270,[1]Feuil4!$1:$1048576,7,FALSE),0)</f>
        <v>0</v>
      </c>
      <c r="K270" s="68">
        <f>+IFERROR(VLOOKUP($B270,[1]Feuil4!$1:$1048576,8,FALSE),0)</f>
        <v>0</v>
      </c>
      <c r="L270" s="68">
        <f>+IFERROR(VLOOKUP($B270,[1]Feuil4!$1:$1048576,6,FALSE),0)</f>
        <v>0</v>
      </c>
      <c r="M270" s="68">
        <f>+IFERROR(VLOOKUP($B270,[1]Feuil4!$1:$1048576,5,FALSE),0)</f>
        <v>0</v>
      </c>
      <c r="N270" s="68">
        <f>+IFERROR(VLOOKUP($B270,[1]Feuil4!$1:$1048576,11,FALSE),0)</f>
        <v>0</v>
      </c>
      <c r="O270" s="68">
        <f>IFERROR(VLOOKUP(A270,'[2]TOTAL M11M12 par région'!$1:$1048576,14,FALSE),0)</f>
        <v>1779.8548777524402</v>
      </c>
      <c r="P270" s="68">
        <f>IFERROR(VLOOKUP(A270,'[3]Recours excep-C2 2016'!$1:$1048576,36,FALSE),0)</f>
        <v>0</v>
      </c>
      <c r="Q270" s="70">
        <f t="shared" si="4"/>
        <v>1779.8548777524402</v>
      </c>
      <c r="R270" s="33"/>
    </row>
    <row r="271" spans="1:18" x14ac:dyDescent="0.25">
      <c r="A271" s="6" t="s">
        <v>496</v>
      </c>
      <c r="B271" s="6" t="s">
        <v>497</v>
      </c>
      <c r="C271" s="6" t="s">
        <v>23</v>
      </c>
      <c r="D271" s="6" t="s">
        <v>1068</v>
      </c>
      <c r="E271" s="68">
        <f>+IFERROR(VLOOKUP($B271,[1]Feuil4!$1:$1048576,10,FALSE),0)</f>
        <v>0</v>
      </c>
      <c r="F271" s="68">
        <f>+IFERROR(VLOOKUP($B271,[1]Feuil4!$1:$1048576,9,FALSE),0)</f>
        <v>0</v>
      </c>
      <c r="G271" s="68">
        <f>+IFERROR(VLOOKUP($B271,[1]Feuil4!$1:$1048576,4,FALSE),0)</f>
        <v>0</v>
      </c>
      <c r="H271" s="68">
        <f>+IFERROR(VLOOKUP($B271,[1]Feuil4!$1:$1048576,3,FALSE),0)</f>
        <v>0</v>
      </c>
      <c r="I271" s="68">
        <f>+IFERROR(VLOOKUP($B271,[1]Feuil4!$1:$1048576,2,FALSE),0)</f>
        <v>0</v>
      </c>
      <c r="J271" s="68">
        <f>+IFERROR(VLOOKUP($B271,[1]Feuil4!$1:$1048576,7,FALSE),0)</f>
        <v>0</v>
      </c>
      <c r="K271" s="68">
        <f>+IFERROR(VLOOKUP($B271,[1]Feuil4!$1:$1048576,8,FALSE),0)</f>
        <v>0</v>
      </c>
      <c r="L271" s="68">
        <f>+IFERROR(VLOOKUP($B271,[1]Feuil4!$1:$1048576,6,FALSE),0)</f>
        <v>0</v>
      </c>
      <c r="M271" s="68">
        <f>+IFERROR(VLOOKUP($B271,[1]Feuil4!$1:$1048576,5,FALSE),0)</f>
        <v>0</v>
      </c>
      <c r="N271" s="68">
        <f>+IFERROR(VLOOKUP($B271,[1]Feuil4!$1:$1048576,11,FALSE),0)</f>
        <v>0</v>
      </c>
      <c r="O271" s="68">
        <f>IFERROR(VLOOKUP(A271,'[2]TOTAL M11M12 par région'!$1:$1048576,14,FALSE),0)</f>
        <v>9152.5269324582623</v>
      </c>
      <c r="P271" s="68">
        <f>IFERROR(VLOOKUP(A271,'[3]Recours excep-C2 2016'!$1:$1048576,36,FALSE),0)</f>
        <v>0</v>
      </c>
      <c r="Q271" s="70">
        <f t="shared" si="4"/>
        <v>9152.5269324582623</v>
      </c>
    </row>
    <row r="272" spans="1:18" x14ac:dyDescent="0.25">
      <c r="A272" s="25" t="s">
        <v>887</v>
      </c>
      <c r="B272" s="6" t="s">
        <v>888</v>
      </c>
      <c r="C272" s="6" t="s">
        <v>23</v>
      </c>
      <c r="D272" s="6" t="s">
        <v>1068</v>
      </c>
      <c r="E272" s="68">
        <f>+IFERROR(VLOOKUP($B272,[1]Feuil4!$1:$1048576,10,FALSE),0)</f>
        <v>0</v>
      </c>
      <c r="F272" s="68">
        <f>+IFERROR(VLOOKUP($B272,[1]Feuil4!$1:$1048576,9,FALSE),0)</f>
        <v>0</v>
      </c>
      <c r="G272" s="68">
        <f>+IFERROR(VLOOKUP($B272,[1]Feuil4!$1:$1048576,4,FALSE),0)</f>
        <v>0</v>
      </c>
      <c r="H272" s="68">
        <f>+IFERROR(VLOOKUP($B272,[1]Feuil4!$1:$1048576,3,FALSE),0)</f>
        <v>0</v>
      </c>
      <c r="I272" s="68">
        <f>+IFERROR(VLOOKUP($B272,[1]Feuil4!$1:$1048576,2,FALSE),0)</f>
        <v>0</v>
      </c>
      <c r="J272" s="68">
        <f>+IFERROR(VLOOKUP($B272,[1]Feuil4!$1:$1048576,7,FALSE),0)</f>
        <v>0</v>
      </c>
      <c r="K272" s="68">
        <f>+IFERROR(VLOOKUP($B272,[1]Feuil4!$1:$1048576,8,FALSE),0)</f>
        <v>0</v>
      </c>
      <c r="L272" s="68">
        <f>+IFERROR(VLOOKUP($B272,[1]Feuil4!$1:$1048576,6,FALSE),0)</f>
        <v>0</v>
      </c>
      <c r="M272" s="68">
        <f>+IFERROR(VLOOKUP($B272,[1]Feuil4!$1:$1048576,5,FALSE),0)</f>
        <v>0</v>
      </c>
      <c r="N272" s="68">
        <f>+IFERROR(VLOOKUP($B272,[1]Feuil4!$1:$1048576,11,FALSE),0)</f>
        <v>0</v>
      </c>
      <c r="O272" s="68">
        <f>IFERROR(VLOOKUP(A272,'[2]TOTAL M11M12 par région'!$1:$1048576,14,FALSE),0)</f>
        <v>8931.3242745100797</v>
      </c>
      <c r="P272" s="68">
        <f>IFERROR(VLOOKUP(A272,'[3]Recours excep-C2 2016'!$1:$1048576,36,FALSE),0)</f>
        <v>0</v>
      </c>
      <c r="Q272" s="70">
        <f t="shared" si="4"/>
        <v>8931.3242745100797</v>
      </c>
    </row>
    <row r="273" spans="1:18" x14ac:dyDescent="0.25">
      <c r="A273" s="25" t="s">
        <v>889</v>
      </c>
      <c r="B273" s="6" t="s">
        <v>995</v>
      </c>
      <c r="C273" s="6" t="s">
        <v>78</v>
      </c>
      <c r="D273" s="6" t="s">
        <v>1068</v>
      </c>
      <c r="E273" s="68">
        <f>+IFERROR(VLOOKUP($B273,[1]Feuil4!$1:$1048576,10,FALSE),0)</f>
        <v>0</v>
      </c>
      <c r="F273" s="68">
        <f>+IFERROR(VLOOKUP($B273,[1]Feuil4!$1:$1048576,9,FALSE),0)</f>
        <v>0</v>
      </c>
      <c r="G273" s="68">
        <f>+IFERROR(VLOOKUP($B273,[1]Feuil4!$1:$1048576,4,FALSE),0)</f>
        <v>0</v>
      </c>
      <c r="H273" s="68">
        <f>+IFERROR(VLOOKUP($B273,[1]Feuil4!$1:$1048576,3,FALSE),0)</f>
        <v>0</v>
      </c>
      <c r="I273" s="68">
        <f>+IFERROR(VLOOKUP($B273,[1]Feuil4!$1:$1048576,2,FALSE),0)</f>
        <v>0</v>
      </c>
      <c r="J273" s="68">
        <f>+IFERROR(VLOOKUP($B273,[1]Feuil4!$1:$1048576,7,FALSE),0)</f>
        <v>0</v>
      </c>
      <c r="K273" s="68">
        <f>+IFERROR(VLOOKUP($B273,[1]Feuil4!$1:$1048576,8,FALSE),0)</f>
        <v>0</v>
      </c>
      <c r="L273" s="68">
        <f>+IFERROR(VLOOKUP($B273,[1]Feuil4!$1:$1048576,6,FALSE),0)</f>
        <v>0</v>
      </c>
      <c r="M273" s="68">
        <f>+IFERROR(VLOOKUP($B273,[1]Feuil4!$1:$1048576,5,FALSE),0)</f>
        <v>0</v>
      </c>
      <c r="N273" s="68">
        <f>+IFERROR(VLOOKUP($B273,[1]Feuil4!$1:$1048576,11,FALSE),0)</f>
        <v>0</v>
      </c>
      <c r="O273" s="68">
        <f>IFERROR(VLOOKUP(A273,'[2]TOTAL M11M12 par région'!$1:$1048576,14,FALSE),0)</f>
        <v>1192.9207141899642</v>
      </c>
      <c r="P273" s="68">
        <f>IFERROR(VLOOKUP(A273,'[3]Recours excep-C2 2016'!$1:$1048576,36,FALSE),0)</f>
        <v>0</v>
      </c>
      <c r="Q273" s="70">
        <f t="shared" si="4"/>
        <v>1192.9207141899642</v>
      </c>
    </row>
    <row r="274" spans="1:18" x14ac:dyDescent="0.25">
      <c r="A274" s="6" t="s">
        <v>490</v>
      </c>
      <c r="B274" s="6" t="s">
        <v>491</v>
      </c>
      <c r="C274" s="6" t="s">
        <v>23</v>
      </c>
      <c r="D274" s="6" t="s">
        <v>1068</v>
      </c>
      <c r="E274" s="68">
        <f>+IFERROR(VLOOKUP($B274,[1]Feuil4!$1:$1048576,10,FALSE),0)</f>
        <v>0</v>
      </c>
      <c r="F274" s="68">
        <f>+IFERROR(VLOOKUP($B274,[1]Feuil4!$1:$1048576,9,FALSE),0)</f>
        <v>0</v>
      </c>
      <c r="G274" s="68">
        <f>+IFERROR(VLOOKUP($B274,[1]Feuil4!$1:$1048576,4,FALSE),0)</f>
        <v>0</v>
      </c>
      <c r="H274" s="68">
        <f>+IFERROR(VLOOKUP($B274,[1]Feuil4!$1:$1048576,3,FALSE),0)</f>
        <v>0</v>
      </c>
      <c r="I274" s="68">
        <f>+IFERROR(VLOOKUP($B274,[1]Feuil4!$1:$1048576,2,FALSE),0)</f>
        <v>0</v>
      </c>
      <c r="J274" s="68">
        <f>+IFERROR(VLOOKUP($B274,[1]Feuil4!$1:$1048576,7,FALSE),0)</f>
        <v>0</v>
      </c>
      <c r="K274" s="68">
        <f>+IFERROR(VLOOKUP($B274,[1]Feuil4!$1:$1048576,8,FALSE),0)</f>
        <v>0</v>
      </c>
      <c r="L274" s="68">
        <f>+IFERROR(VLOOKUP($B274,[1]Feuil4!$1:$1048576,6,FALSE),0)</f>
        <v>0</v>
      </c>
      <c r="M274" s="68">
        <f>+IFERROR(VLOOKUP($B274,[1]Feuil4!$1:$1048576,5,FALSE),0)</f>
        <v>0</v>
      </c>
      <c r="N274" s="68">
        <f>+IFERROR(VLOOKUP($B274,[1]Feuil4!$1:$1048576,11,FALSE),0)</f>
        <v>0</v>
      </c>
      <c r="O274" s="68">
        <f>IFERROR(VLOOKUP(A274,'[2]TOTAL M11M12 par région'!$1:$1048576,14,FALSE),0)</f>
        <v>1957.0077816164685</v>
      </c>
      <c r="P274" s="68">
        <f>IFERROR(VLOOKUP(A274,'[3]Recours excep-C2 2016'!$1:$1048576,36,FALSE),0)</f>
        <v>0</v>
      </c>
      <c r="Q274" s="70">
        <f t="shared" si="4"/>
        <v>1957.0077816164685</v>
      </c>
    </row>
    <row r="275" spans="1:18" x14ac:dyDescent="0.25">
      <c r="A275" s="6" t="s">
        <v>494</v>
      </c>
      <c r="B275" s="6" t="s">
        <v>495</v>
      </c>
      <c r="C275" s="6" t="s">
        <v>23</v>
      </c>
      <c r="D275" s="6" t="s">
        <v>1068</v>
      </c>
      <c r="E275" s="68">
        <f>+IFERROR(VLOOKUP($B275,[1]Feuil4!$1:$1048576,10,FALSE),0)</f>
        <v>0</v>
      </c>
      <c r="F275" s="68">
        <f>+IFERROR(VLOOKUP($B275,[1]Feuil4!$1:$1048576,9,FALSE),0)</f>
        <v>0</v>
      </c>
      <c r="G275" s="68">
        <f>+IFERROR(VLOOKUP($B275,[1]Feuil4!$1:$1048576,4,FALSE),0)</f>
        <v>0</v>
      </c>
      <c r="H275" s="68">
        <f>+IFERROR(VLOOKUP($B275,[1]Feuil4!$1:$1048576,3,FALSE),0)</f>
        <v>0</v>
      </c>
      <c r="I275" s="68">
        <f>+IFERROR(VLOOKUP($B275,[1]Feuil4!$1:$1048576,2,FALSE),0)</f>
        <v>0</v>
      </c>
      <c r="J275" s="68">
        <f>+IFERROR(VLOOKUP($B275,[1]Feuil4!$1:$1048576,7,FALSE),0)</f>
        <v>0</v>
      </c>
      <c r="K275" s="68">
        <f>+IFERROR(VLOOKUP($B275,[1]Feuil4!$1:$1048576,8,FALSE),0)</f>
        <v>0</v>
      </c>
      <c r="L275" s="68">
        <f>+IFERROR(VLOOKUP($B275,[1]Feuil4!$1:$1048576,6,FALSE),0)</f>
        <v>0</v>
      </c>
      <c r="M275" s="68">
        <f>+IFERROR(VLOOKUP($B275,[1]Feuil4!$1:$1048576,5,FALSE),0)</f>
        <v>0</v>
      </c>
      <c r="N275" s="68">
        <f>+IFERROR(VLOOKUP($B275,[1]Feuil4!$1:$1048576,11,FALSE),0)</f>
        <v>0</v>
      </c>
      <c r="O275" s="68">
        <f>IFERROR(VLOOKUP(A275,'[2]TOTAL M11M12 par région'!$1:$1048576,14,FALSE),0)</f>
        <v>43795.832532633183</v>
      </c>
      <c r="P275" s="68">
        <f>IFERROR(VLOOKUP(A275,'[3]Recours excep-C2 2016'!$1:$1048576,36,FALSE),0)</f>
        <v>5170.440571160113</v>
      </c>
      <c r="Q275" s="70">
        <f t="shared" si="4"/>
        <v>48966.273103793297</v>
      </c>
    </row>
    <row r="276" spans="1:18" x14ac:dyDescent="0.25">
      <c r="A276" s="6" t="s">
        <v>486</v>
      </c>
      <c r="B276" s="6" t="s">
        <v>487</v>
      </c>
      <c r="C276" s="6" t="s">
        <v>78</v>
      </c>
      <c r="D276" s="6" t="s">
        <v>1068</v>
      </c>
      <c r="E276" s="68">
        <f>+IFERROR(VLOOKUP($B276,[1]Feuil4!$1:$1048576,10,FALSE),0)</f>
        <v>0</v>
      </c>
      <c r="F276" s="68">
        <f>+IFERROR(VLOOKUP($B276,[1]Feuil4!$1:$1048576,9,FALSE),0)</f>
        <v>0</v>
      </c>
      <c r="G276" s="68">
        <f>+IFERROR(VLOOKUP($B276,[1]Feuil4!$1:$1048576,4,FALSE),0)</f>
        <v>0</v>
      </c>
      <c r="H276" s="68">
        <f>+IFERROR(VLOOKUP($B276,[1]Feuil4!$1:$1048576,3,FALSE),0)</f>
        <v>0</v>
      </c>
      <c r="I276" s="68">
        <f>+IFERROR(VLOOKUP($B276,[1]Feuil4!$1:$1048576,2,FALSE),0)</f>
        <v>0</v>
      </c>
      <c r="J276" s="68">
        <f>+IFERROR(VLOOKUP($B276,[1]Feuil4!$1:$1048576,7,FALSE),0)</f>
        <v>0</v>
      </c>
      <c r="K276" s="68">
        <f>+IFERROR(VLOOKUP($B276,[1]Feuil4!$1:$1048576,8,FALSE),0)</f>
        <v>0</v>
      </c>
      <c r="L276" s="68">
        <f>+IFERROR(VLOOKUP($B276,[1]Feuil4!$1:$1048576,6,FALSE),0)</f>
        <v>0</v>
      </c>
      <c r="M276" s="68">
        <f>+IFERROR(VLOOKUP($B276,[1]Feuil4!$1:$1048576,5,FALSE),0)</f>
        <v>0</v>
      </c>
      <c r="N276" s="68">
        <f>+IFERROR(VLOOKUP($B276,[1]Feuil4!$1:$1048576,11,FALSE),0)</f>
        <v>0</v>
      </c>
      <c r="O276" s="68">
        <f>IFERROR(VLOOKUP(A276,'[2]TOTAL M11M12 par région'!$1:$1048576,14,FALSE),0)</f>
        <v>0</v>
      </c>
      <c r="P276" s="68">
        <f>IFERROR(VLOOKUP(A276,'[3]Recours excep-C2 2016'!$1:$1048576,36,FALSE),0)</f>
        <v>3538.6436805097164</v>
      </c>
      <c r="Q276" s="70">
        <f t="shared" si="4"/>
        <v>3538.6436805097164</v>
      </c>
    </row>
    <row r="277" spans="1:18" x14ac:dyDescent="0.25">
      <c r="A277" s="25" t="s">
        <v>476</v>
      </c>
      <c r="B277" s="6" t="s">
        <v>477</v>
      </c>
      <c r="C277" s="6" t="s">
        <v>23</v>
      </c>
      <c r="D277" s="6" t="s">
        <v>1068</v>
      </c>
      <c r="E277" s="68">
        <f>+IFERROR(VLOOKUP($B277,[1]Feuil4!$1:$1048576,10,FALSE),0)</f>
        <v>0</v>
      </c>
      <c r="F277" s="68">
        <f>+IFERROR(VLOOKUP($B277,[1]Feuil4!$1:$1048576,9,FALSE),0)</f>
        <v>0</v>
      </c>
      <c r="G277" s="68">
        <f>+IFERROR(VLOOKUP($B277,[1]Feuil4!$1:$1048576,4,FALSE),0)</f>
        <v>0</v>
      </c>
      <c r="H277" s="68">
        <f>+IFERROR(VLOOKUP($B277,[1]Feuil4!$1:$1048576,3,FALSE),0)</f>
        <v>0</v>
      </c>
      <c r="I277" s="68">
        <f>+IFERROR(VLOOKUP($B277,[1]Feuil4!$1:$1048576,2,FALSE),0)</f>
        <v>0</v>
      </c>
      <c r="J277" s="68">
        <f>+IFERROR(VLOOKUP($B277,[1]Feuil4!$1:$1048576,7,FALSE),0)</f>
        <v>0</v>
      </c>
      <c r="K277" s="68">
        <f>+IFERROR(VLOOKUP($B277,[1]Feuil4!$1:$1048576,8,FALSE),0)</f>
        <v>0</v>
      </c>
      <c r="L277" s="68">
        <f>+IFERROR(VLOOKUP($B277,[1]Feuil4!$1:$1048576,6,FALSE),0)</f>
        <v>0</v>
      </c>
      <c r="M277" s="68">
        <f>+IFERROR(VLOOKUP($B277,[1]Feuil4!$1:$1048576,5,FALSE),0)</f>
        <v>0</v>
      </c>
      <c r="N277" s="68">
        <f>+IFERROR(VLOOKUP($B277,[1]Feuil4!$1:$1048576,11,FALSE),0)</f>
        <v>0</v>
      </c>
      <c r="O277" s="68">
        <f>IFERROR(VLOOKUP(A277,'[2]TOTAL M11M12 par région'!$1:$1048576,14,FALSE),0)</f>
        <v>22400.224432381423</v>
      </c>
      <c r="P277" s="68">
        <f>IFERROR(VLOOKUP(A277,'[3]Recours excep-C2 2016'!$1:$1048576,36,FALSE),0)</f>
        <v>0</v>
      </c>
      <c r="Q277" s="70">
        <f t="shared" si="4"/>
        <v>22400.224432381423</v>
      </c>
    </row>
    <row r="278" spans="1:18" hidden="1" x14ac:dyDescent="0.25">
      <c r="A278" s="25" t="s">
        <v>905</v>
      </c>
      <c r="B278" s="6" t="s">
        <v>906</v>
      </c>
      <c r="C278" s="6" t="s">
        <v>23</v>
      </c>
      <c r="D278" s="6" t="s">
        <v>1068</v>
      </c>
      <c r="E278" s="68">
        <f>+IFERROR(VLOOKUP($B278,[1]Feuil4!$1:$1048576,10,FALSE),0)</f>
        <v>0</v>
      </c>
      <c r="F278" s="68">
        <f>+IFERROR(VLOOKUP($B278,[1]Feuil4!$1:$1048576,9,FALSE),0)</f>
        <v>0</v>
      </c>
      <c r="G278" s="68">
        <f>+IFERROR(VLOOKUP($B278,[1]Feuil4!$1:$1048576,4,FALSE),0)</f>
        <v>0</v>
      </c>
      <c r="H278" s="68">
        <f>+IFERROR(VLOOKUP($B278,[1]Feuil4!$1:$1048576,3,FALSE),0)</f>
        <v>0</v>
      </c>
      <c r="I278" s="68">
        <f>+IFERROR(VLOOKUP($B278,[1]Feuil4!$1:$1048576,2,FALSE),0)</f>
        <v>0</v>
      </c>
      <c r="J278" s="68">
        <f>+IFERROR(VLOOKUP($B278,[1]Feuil4!$1:$1048576,7,FALSE),0)</f>
        <v>0</v>
      </c>
      <c r="K278" s="68">
        <f>+IFERROR(VLOOKUP($B278,[1]Feuil4!$1:$1048576,8,FALSE),0)</f>
        <v>0</v>
      </c>
      <c r="L278" s="68">
        <f>+IFERROR(VLOOKUP($B278,[1]Feuil4!$1:$1048576,6,FALSE),0)</f>
        <v>0</v>
      </c>
      <c r="M278" s="68">
        <f>+IFERROR(VLOOKUP($B278,[1]Feuil4!$1:$1048576,5,FALSE),0)</f>
        <v>0</v>
      </c>
      <c r="N278" s="68">
        <f>+IFERROR(VLOOKUP($B278,[1]Feuil4!$1:$1048576,11,FALSE),0)</f>
        <v>0</v>
      </c>
      <c r="O278" s="68">
        <f>IFERROR(VLOOKUP(A278,'[2]TOTAL M11M12 par région'!$1:$1048576,14,FALSE),0)</f>
        <v>0</v>
      </c>
      <c r="P278" s="68">
        <f>IFERROR(VLOOKUP(A278,'[3]Recours excep-C2 2016'!$1:$1048576,36,FALSE),0)</f>
        <v>0</v>
      </c>
      <c r="Q278" s="70">
        <f t="shared" si="4"/>
        <v>0</v>
      </c>
    </row>
    <row r="279" spans="1:18" x14ac:dyDescent="0.25">
      <c r="A279" s="6" t="s">
        <v>520</v>
      </c>
      <c r="B279" s="6" t="s">
        <v>521</v>
      </c>
      <c r="C279" s="6" t="s">
        <v>17</v>
      </c>
      <c r="D279" s="6" t="s">
        <v>1068</v>
      </c>
      <c r="E279" s="68">
        <f>+IFERROR(VLOOKUP($B279,[1]Feuil4!$1:$1048576,10,FALSE),0)</f>
        <v>0</v>
      </c>
      <c r="F279" s="68">
        <f>+IFERROR(VLOOKUP($B279,[1]Feuil4!$1:$1048576,9,FALSE),0)</f>
        <v>0</v>
      </c>
      <c r="G279" s="68">
        <f>+IFERROR(VLOOKUP($B279,[1]Feuil4!$1:$1048576,4,FALSE),0)</f>
        <v>0</v>
      </c>
      <c r="H279" s="68">
        <f>+IFERROR(VLOOKUP($B279,[1]Feuil4!$1:$1048576,3,FALSE),0)</f>
        <v>0</v>
      </c>
      <c r="I279" s="68">
        <f>+IFERROR(VLOOKUP($B279,[1]Feuil4!$1:$1048576,2,FALSE),0)</f>
        <v>46162</v>
      </c>
      <c r="J279" s="68">
        <f>+IFERROR(VLOOKUP($B279,[1]Feuil4!$1:$1048576,7,FALSE),0)</f>
        <v>0</v>
      </c>
      <c r="K279" s="68">
        <f>+IFERROR(VLOOKUP($B279,[1]Feuil4!$1:$1048576,8,FALSE),0)</f>
        <v>0</v>
      </c>
      <c r="L279" s="68">
        <f>+IFERROR(VLOOKUP($B279,[1]Feuil4!$1:$1048576,6,FALSE),0)</f>
        <v>0</v>
      </c>
      <c r="M279" s="68">
        <f>+IFERROR(VLOOKUP($B279,[1]Feuil4!$1:$1048576,5,FALSE),0)</f>
        <v>0</v>
      </c>
      <c r="N279" s="68">
        <f>+IFERROR(VLOOKUP($B279,[1]Feuil4!$1:$1048576,11,FALSE),0)</f>
        <v>0</v>
      </c>
      <c r="O279" s="68">
        <f>IFERROR(VLOOKUP(A279,'[2]TOTAL M11M12 par région'!$1:$1048576,14,FALSE),0)</f>
        <v>214170.71268033492</v>
      </c>
      <c r="P279" s="68">
        <f>IFERROR(VLOOKUP(A279,'[3]Recours excep-C2 2016'!$1:$1048576,36,FALSE),0)</f>
        <v>663884.35087131779</v>
      </c>
      <c r="Q279" s="70">
        <f t="shared" si="4"/>
        <v>924217.06355165271</v>
      </c>
    </row>
    <row r="280" spans="1:18" x14ac:dyDescent="0.25">
      <c r="A280" s="25" t="s">
        <v>907</v>
      </c>
      <c r="B280" s="6" t="s">
        <v>908</v>
      </c>
      <c r="C280" s="6" t="s">
        <v>78</v>
      </c>
      <c r="D280" s="6" t="s">
        <v>1068</v>
      </c>
      <c r="E280" s="68">
        <f>+IFERROR(VLOOKUP($B280,[1]Feuil4!$1:$1048576,10,FALSE),0)</f>
        <v>0</v>
      </c>
      <c r="F280" s="68">
        <f>+IFERROR(VLOOKUP($B280,[1]Feuil4!$1:$1048576,9,FALSE),0)</f>
        <v>0</v>
      </c>
      <c r="G280" s="68">
        <f>+IFERROR(VLOOKUP($B280,[1]Feuil4!$1:$1048576,4,FALSE),0)</f>
        <v>0</v>
      </c>
      <c r="H280" s="68">
        <f>+IFERROR(VLOOKUP($B280,[1]Feuil4!$1:$1048576,3,FALSE),0)</f>
        <v>0</v>
      </c>
      <c r="I280" s="68">
        <f>+IFERROR(VLOOKUP($B280,[1]Feuil4!$1:$1048576,2,FALSE),0)</f>
        <v>0</v>
      </c>
      <c r="J280" s="68">
        <f>+IFERROR(VLOOKUP($B280,[1]Feuil4!$1:$1048576,7,FALSE),0)</f>
        <v>0</v>
      </c>
      <c r="K280" s="68">
        <f>+IFERROR(VLOOKUP($B280,[1]Feuil4!$1:$1048576,8,FALSE),0)</f>
        <v>0</v>
      </c>
      <c r="L280" s="68">
        <f>+IFERROR(VLOOKUP($B280,[1]Feuil4!$1:$1048576,6,FALSE),0)</f>
        <v>0</v>
      </c>
      <c r="M280" s="68">
        <f>+IFERROR(VLOOKUP($B280,[1]Feuil4!$1:$1048576,5,FALSE),0)</f>
        <v>0</v>
      </c>
      <c r="N280" s="68">
        <f>+IFERROR(VLOOKUP($B280,[1]Feuil4!$1:$1048576,11,FALSE),0)</f>
        <v>0</v>
      </c>
      <c r="O280" s="68">
        <f>IFERROR(VLOOKUP(A280,'[2]TOTAL M11M12 par région'!$1:$1048576,14,FALSE),0)</f>
        <v>13540.512547038492</v>
      </c>
      <c r="P280" s="68">
        <f>IFERROR(VLOOKUP(A280,'[3]Recours excep-C2 2016'!$1:$1048576,36,FALSE),0)</f>
        <v>0</v>
      </c>
      <c r="Q280" s="70">
        <f t="shared" si="4"/>
        <v>13540.512547038492</v>
      </c>
    </row>
    <row r="281" spans="1:18" x14ac:dyDescent="0.25">
      <c r="A281" s="6" t="s">
        <v>541</v>
      </c>
      <c r="B281" s="6" t="s">
        <v>542</v>
      </c>
      <c r="C281" s="6" t="s">
        <v>78</v>
      </c>
      <c r="D281" s="6" t="s">
        <v>1068</v>
      </c>
      <c r="E281" s="68">
        <f>+IFERROR(VLOOKUP($B281,[1]Feuil4!$1:$1048576,10,FALSE),0)</f>
        <v>0</v>
      </c>
      <c r="F281" s="68">
        <f>+IFERROR(VLOOKUP($B281,[1]Feuil4!$1:$1048576,9,FALSE),0)</f>
        <v>0</v>
      </c>
      <c r="G281" s="68">
        <f>+IFERROR(VLOOKUP($B281,[1]Feuil4!$1:$1048576,4,FALSE),0)</f>
        <v>0</v>
      </c>
      <c r="H281" s="68">
        <f>+IFERROR(VLOOKUP($B281,[1]Feuil4!$1:$1048576,3,FALSE),0)</f>
        <v>0</v>
      </c>
      <c r="I281" s="68">
        <f>+IFERROR(VLOOKUP($B281,[1]Feuil4!$1:$1048576,2,FALSE),0)</f>
        <v>0</v>
      </c>
      <c r="J281" s="68">
        <f>+IFERROR(VLOOKUP($B281,[1]Feuil4!$1:$1048576,7,FALSE),0)</f>
        <v>0</v>
      </c>
      <c r="K281" s="68">
        <f>+IFERROR(VLOOKUP($B281,[1]Feuil4!$1:$1048576,8,FALSE),0)</f>
        <v>0</v>
      </c>
      <c r="L281" s="68">
        <f>+IFERROR(VLOOKUP($B281,[1]Feuil4!$1:$1048576,6,FALSE),0)</f>
        <v>0</v>
      </c>
      <c r="M281" s="68">
        <f>+IFERROR(VLOOKUP($B281,[1]Feuil4!$1:$1048576,5,FALSE),0)</f>
        <v>0</v>
      </c>
      <c r="N281" s="68">
        <f>+IFERROR(VLOOKUP($B281,[1]Feuil4!$1:$1048576,11,FALSE),0)</f>
        <v>0</v>
      </c>
      <c r="O281" s="68">
        <f>IFERROR(VLOOKUP(A281,'[2]TOTAL M11M12 par région'!$1:$1048576,14,FALSE),0)</f>
        <v>17958.393860876458</v>
      </c>
      <c r="P281" s="68">
        <f>IFERROR(VLOOKUP(A281,'[3]Recours excep-C2 2016'!$1:$1048576,36,FALSE),0)</f>
        <v>4683.1191528435065</v>
      </c>
      <c r="Q281" s="70">
        <f t="shared" si="4"/>
        <v>22641.513013719967</v>
      </c>
    </row>
    <row r="282" spans="1:18" x14ac:dyDescent="0.25">
      <c r="A282" s="25" t="s">
        <v>543</v>
      </c>
      <c r="B282" s="6" t="s">
        <v>544</v>
      </c>
      <c r="C282" s="6" t="s">
        <v>78</v>
      </c>
      <c r="D282" s="6" t="s">
        <v>1068</v>
      </c>
      <c r="E282" s="68">
        <f>+IFERROR(VLOOKUP($B282,[1]Feuil4!$1:$1048576,10,FALSE),0)</f>
        <v>0</v>
      </c>
      <c r="F282" s="68">
        <f>+IFERROR(VLOOKUP($B282,[1]Feuil4!$1:$1048576,9,FALSE),0)</f>
        <v>0</v>
      </c>
      <c r="G282" s="68">
        <f>+IFERROR(VLOOKUP($B282,[1]Feuil4!$1:$1048576,4,FALSE),0)</f>
        <v>0</v>
      </c>
      <c r="H282" s="68">
        <f>+IFERROR(VLOOKUP($B282,[1]Feuil4!$1:$1048576,3,FALSE),0)</f>
        <v>0</v>
      </c>
      <c r="I282" s="68">
        <f>+IFERROR(VLOOKUP($B282,[1]Feuil4!$1:$1048576,2,FALSE),0)</f>
        <v>0</v>
      </c>
      <c r="J282" s="68">
        <f>+IFERROR(VLOOKUP($B282,[1]Feuil4!$1:$1048576,7,FALSE),0)</f>
        <v>0</v>
      </c>
      <c r="K282" s="68">
        <f>+IFERROR(VLOOKUP($B282,[1]Feuil4!$1:$1048576,8,FALSE),0)</f>
        <v>0</v>
      </c>
      <c r="L282" s="68">
        <f>+IFERROR(VLOOKUP($B282,[1]Feuil4!$1:$1048576,6,FALSE),0)</f>
        <v>0</v>
      </c>
      <c r="M282" s="68">
        <f>+IFERROR(VLOOKUP($B282,[1]Feuil4!$1:$1048576,5,FALSE),0)</f>
        <v>0</v>
      </c>
      <c r="N282" s="68">
        <f>+IFERROR(VLOOKUP($B282,[1]Feuil4!$1:$1048576,11,FALSE),0)</f>
        <v>0</v>
      </c>
      <c r="O282" s="68">
        <f>IFERROR(VLOOKUP(A282,'[2]TOTAL M11M12 par région'!$1:$1048576,14,FALSE),0)</f>
        <v>61494.82779992593</v>
      </c>
      <c r="P282" s="68">
        <f>IFERROR(VLOOKUP(A282,'[3]Recours excep-C2 2016'!$1:$1048576,36,FALSE),0)</f>
        <v>0</v>
      </c>
      <c r="Q282" s="70">
        <f t="shared" si="4"/>
        <v>61494.82779992593</v>
      </c>
      <c r="R282"/>
    </row>
    <row r="283" spans="1:18" x14ac:dyDescent="0.25">
      <c r="A283" s="6" t="s">
        <v>381</v>
      </c>
      <c r="B283" s="6" t="s">
        <v>382</v>
      </c>
      <c r="C283" s="6" t="s">
        <v>20</v>
      </c>
      <c r="D283" s="6" t="s">
        <v>299</v>
      </c>
      <c r="E283" s="68">
        <f>+IFERROR(VLOOKUP($B283,[1]Feuil4!$1:$1048576,10,FALSE),0)</f>
        <v>0</v>
      </c>
      <c r="F283" s="68">
        <f>+IFERROR(VLOOKUP($B283,[1]Feuil4!$1:$1048576,9,FALSE),0)</f>
        <v>0</v>
      </c>
      <c r="G283" s="68">
        <f>+IFERROR(VLOOKUP($B283,[1]Feuil4!$1:$1048576,4,FALSE),0)</f>
        <v>0</v>
      </c>
      <c r="H283" s="68">
        <f>+IFERROR(VLOOKUP($B283,[1]Feuil4!$1:$1048576,3,FALSE),0)</f>
        <v>0</v>
      </c>
      <c r="I283" s="68">
        <f>+IFERROR(VLOOKUP($B283,[1]Feuil4!$1:$1048576,2,FALSE),0)</f>
        <v>0</v>
      </c>
      <c r="J283" s="68">
        <f>+IFERROR(VLOOKUP($B283,[1]Feuil4!$1:$1048576,7,FALSE),0)</f>
        <v>0</v>
      </c>
      <c r="K283" s="68">
        <f>+IFERROR(VLOOKUP($B283,[1]Feuil4!$1:$1048576,8,FALSE),0)</f>
        <v>0</v>
      </c>
      <c r="L283" s="68">
        <f>+IFERROR(VLOOKUP($B283,[1]Feuil4!$1:$1048576,6,FALSE),0)</f>
        <v>0</v>
      </c>
      <c r="M283" s="68">
        <f>+IFERROR(VLOOKUP($B283,[1]Feuil4!$1:$1048576,5,FALSE),0)</f>
        <v>0</v>
      </c>
      <c r="N283" s="68">
        <f>+IFERROR(VLOOKUP($B283,[1]Feuil4!$1:$1048576,11,FALSE),0)</f>
        <v>0</v>
      </c>
      <c r="O283" s="68">
        <f>IFERROR(VLOOKUP(A283,'[2]TOTAL M11M12 par région'!$1:$1048576,14,FALSE),0)</f>
        <v>58737.618658818828</v>
      </c>
      <c r="P283" s="68">
        <f>IFERROR(VLOOKUP(A283,'[3]Recours excep-C2 2016'!$1:$1048576,36,FALSE),0)</f>
        <v>61642.749506290857</v>
      </c>
      <c r="Q283" s="70">
        <f t="shared" si="4"/>
        <v>120380.36816510968</v>
      </c>
      <c r="R283"/>
    </row>
    <row r="284" spans="1:18" x14ac:dyDescent="0.25">
      <c r="A284" s="6" t="s">
        <v>366</v>
      </c>
      <c r="B284" s="6" t="s">
        <v>367</v>
      </c>
      <c r="C284" s="6" t="s">
        <v>20</v>
      </c>
      <c r="D284" s="6" t="s">
        <v>299</v>
      </c>
      <c r="E284" s="68">
        <f>+IFERROR(VLOOKUP($B284,[1]Feuil4!$1:$1048576,10,FALSE),0)</f>
        <v>0</v>
      </c>
      <c r="F284" s="68">
        <f>+IFERROR(VLOOKUP($B284,[1]Feuil4!$1:$1048576,9,FALSE),0)</f>
        <v>0</v>
      </c>
      <c r="G284" s="68">
        <f>+IFERROR(VLOOKUP($B284,[1]Feuil4!$1:$1048576,4,FALSE),0)</f>
        <v>0</v>
      </c>
      <c r="H284" s="68">
        <f>+IFERROR(VLOOKUP($B284,[1]Feuil4!$1:$1048576,3,FALSE),0)</f>
        <v>0</v>
      </c>
      <c r="I284" s="68">
        <f>+IFERROR(VLOOKUP($B284,[1]Feuil4!$1:$1048576,2,FALSE),0)</f>
        <v>0</v>
      </c>
      <c r="J284" s="68">
        <f>+IFERROR(VLOOKUP($B284,[1]Feuil4!$1:$1048576,7,FALSE),0)</f>
        <v>0</v>
      </c>
      <c r="K284" s="68">
        <f>+IFERROR(VLOOKUP($B284,[1]Feuil4!$1:$1048576,8,FALSE),0)</f>
        <v>0</v>
      </c>
      <c r="L284" s="68">
        <f>+IFERROR(VLOOKUP($B284,[1]Feuil4!$1:$1048576,6,FALSE),0)</f>
        <v>0</v>
      </c>
      <c r="M284" s="68">
        <f>+IFERROR(VLOOKUP($B284,[1]Feuil4!$1:$1048576,5,FALSE),0)</f>
        <v>0</v>
      </c>
      <c r="N284" s="68">
        <f>+IFERROR(VLOOKUP($B284,[1]Feuil4!$1:$1048576,11,FALSE),0)</f>
        <v>0</v>
      </c>
      <c r="O284" s="68">
        <f>IFERROR(VLOOKUP(A284,'[2]TOTAL M11M12 par région'!$1:$1048576,14,FALSE),0)</f>
        <v>0</v>
      </c>
      <c r="P284" s="68">
        <f>IFERROR(VLOOKUP(A284,'[3]Recours excep-C2 2016'!$1:$1048576,36,FALSE),0)</f>
        <v>122007.8017051248</v>
      </c>
      <c r="Q284" s="70">
        <f t="shared" si="4"/>
        <v>122007.8017051248</v>
      </c>
      <c r="R284"/>
    </row>
    <row r="285" spans="1:18" x14ac:dyDescent="0.25">
      <c r="A285" s="25" t="s">
        <v>377</v>
      </c>
      <c r="B285" s="6" t="s">
        <v>378</v>
      </c>
      <c r="C285" s="6" t="s">
        <v>20</v>
      </c>
      <c r="D285" s="6" t="s">
        <v>299</v>
      </c>
      <c r="E285" s="68">
        <f>+IFERROR(VLOOKUP($B285,[1]Feuil4!$1:$1048576,10,FALSE),0)</f>
        <v>0</v>
      </c>
      <c r="F285" s="68">
        <f>+IFERROR(VLOOKUP($B285,[1]Feuil4!$1:$1048576,9,FALSE),0)</f>
        <v>0</v>
      </c>
      <c r="G285" s="68">
        <f>+IFERROR(VLOOKUP($B285,[1]Feuil4!$1:$1048576,4,FALSE),0)</f>
        <v>19340</v>
      </c>
      <c r="H285" s="68">
        <f>+IFERROR(VLOOKUP($B285,[1]Feuil4!$1:$1048576,3,FALSE),0)</f>
        <v>0</v>
      </c>
      <c r="I285" s="68">
        <f>+IFERROR(VLOOKUP($B285,[1]Feuil4!$1:$1048576,2,FALSE),0)</f>
        <v>0</v>
      </c>
      <c r="J285" s="68">
        <f>+IFERROR(VLOOKUP($B285,[1]Feuil4!$1:$1048576,7,FALSE),0)</f>
        <v>0</v>
      </c>
      <c r="K285" s="68">
        <f>+IFERROR(VLOOKUP($B285,[1]Feuil4!$1:$1048576,8,FALSE),0)</f>
        <v>0</v>
      </c>
      <c r="L285" s="68">
        <f>+IFERROR(VLOOKUP($B285,[1]Feuil4!$1:$1048576,6,FALSE),0)</f>
        <v>0</v>
      </c>
      <c r="M285" s="68">
        <f>+IFERROR(VLOOKUP($B285,[1]Feuil4!$1:$1048576,5,FALSE),0)</f>
        <v>0</v>
      </c>
      <c r="N285" s="68">
        <f>+IFERROR(VLOOKUP($B285,[1]Feuil4!$1:$1048576,11,FALSE),0)</f>
        <v>0</v>
      </c>
      <c r="O285" s="68">
        <f>IFERROR(VLOOKUP(A285,'[2]TOTAL M11M12 par région'!$1:$1048576,14,FALSE),0)</f>
        <v>13.556598077552707</v>
      </c>
      <c r="P285" s="68">
        <f>IFERROR(VLOOKUP(A285,'[3]Recours excep-C2 2016'!$1:$1048576,36,FALSE),0)</f>
        <v>4657.6504170139988</v>
      </c>
      <c r="Q285" s="70">
        <f t="shared" si="4"/>
        <v>24011.207015091553</v>
      </c>
      <c r="R285"/>
    </row>
    <row r="286" spans="1:18" hidden="1" x14ac:dyDescent="0.25">
      <c r="A286" s="6" t="s">
        <v>375</v>
      </c>
      <c r="B286" s="6" t="s">
        <v>376</v>
      </c>
      <c r="C286" s="6" t="s">
        <v>50</v>
      </c>
      <c r="D286" s="6" t="s">
        <v>299</v>
      </c>
      <c r="E286" s="68">
        <f>+IFERROR(VLOOKUP($B286,[1]Feuil4!$1:$1048576,10,FALSE),0)</f>
        <v>0</v>
      </c>
      <c r="F286" s="68">
        <f>+IFERROR(VLOOKUP($B286,[1]Feuil4!$1:$1048576,9,FALSE),0)</f>
        <v>0</v>
      </c>
      <c r="G286" s="68">
        <f>+IFERROR(VLOOKUP($B286,[1]Feuil4!$1:$1048576,4,FALSE),0)</f>
        <v>0</v>
      </c>
      <c r="H286" s="68">
        <f>+IFERROR(VLOOKUP($B286,[1]Feuil4!$1:$1048576,3,FALSE),0)</f>
        <v>0</v>
      </c>
      <c r="I286" s="68">
        <f>+IFERROR(VLOOKUP($B286,[1]Feuil4!$1:$1048576,2,FALSE),0)</f>
        <v>0</v>
      </c>
      <c r="J286" s="68">
        <f>+IFERROR(VLOOKUP($B286,[1]Feuil4!$1:$1048576,7,FALSE),0)</f>
        <v>0</v>
      </c>
      <c r="K286" s="68">
        <f>+IFERROR(VLOOKUP($B286,[1]Feuil4!$1:$1048576,8,FALSE),0)</f>
        <v>0</v>
      </c>
      <c r="L286" s="68">
        <f>+IFERROR(VLOOKUP($B286,[1]Feuil4!$1:$1048576,6,FALSE),0)</f>
        <v>0</v>
      </c>
      <c r="M286" s="68">
        <f>+IFERROR(VLOOKUP($B286,[1]Feuil4!$1:$1048576,5,FALSE),0)</f>
        <v>0</v>
      </c>
      <c r="N286" s="68">
        <f>+IFERROR(VLOOKUP($B286,[1]Feuil4!$1:$1048576,11,FALSE),0)</f>
        <v>0</v>
      </c>
      <c r="O286" s="68">
        <f>IFERROR(VLOOKUP(A286,'[2]TOTAL M11M12 par région'!$1:$1048576,14,FALSE),0)</f>
        <v>0</v>
      </c>
      <c r="P286" s="68">
        <f>IFERROR(VLOOKUP(A286,'[3]Recours excep-C2 2016'!$1:$1048576,36,FALSE),0)</f>
        <v>0</v>
      </c>
      <c r="Q286" s="70">
        <f t="shared" si="4"/>
        <v>0</v>
      </c>
      <c r="R286"/>
    </row>
    <row r="287" spans="1:18" hidden="1" x14ac:dyDescent="0.25">
      <c r="A287" s="39" t="s">
        <v>1164</v>
      </c>
      <c r="B287" s="6" t="s">
        <v>372</v>
      </c>
      <c r="C287" s="6" t="s">
        <v>83</v>
      </c>
      <c r="D287" s="6" t="s">
        <v>299</v>
      </c>
      <c r="E287" s="68">
        <f>+IFERROR(VLOOKUP($B287,[1]Feuil4!$1:$1048576,10,FALSE),0)</f>
        <v>0</v>
      </c>
      <c r="F287" s="68">
        <f>+IFERROR(VLOOKUP($B287,[1]Feuil4!$1:$1048576,9,FALSE),0)</f>
        <v>0</v>
      </c>
      <c r="G287" s="68">
        <f>+IFERROR(VLOOKUP($B287,[1]Feuil4!$1:$1048576,4,FALSE),0)</f>
        <v>0</v>
      </c>
      <c r="H287" s="68">
        <f>+IFERROR(VLOOKUP($B287,[1]Feuil4!$1:$1048576,3,FALSE),0)</f>
        <v>0</v>
      </c>
      <c r="I287" s="68">
        <f>+IFERROR(VLOOKUP($B287,[1]Feuil4!$1:$1048576,2,FALSE),0)</f>
        <v>0</v>
      </c>
      <c r="J287" s="68">
        <f>+IFERROR(VLOOKUP($B287,[1]Feuil4!$1:$1048576,7,FALSE),0)</f>
        <v>0</v>
      </c>
      <c r="K287" s="68">
        <f>+IFERROR(VLOOKUP($B287,[1]Feuil4!$1:$1048576,8,FALSE),0)</f>
        <v>0</v>
      </c>
      <c r="L287" s="68">
        <f>+IFERROR(VLOOKUP($B287,[1]Feuil4!$1:$1048576,6,FALSE),0)</f>
        <v>0</v>
      </c>
      <c r="M287" s="68">
        <f>+IFERROR(VLOOKUP($B287,[1]Feuil4!$1:$1048576,5,FALSE),0)</f>
        <v>0</v>
      </c>
      <c r="N287" s="68">
        <f>+IFERROR(VLOOKUP($B287,[1]Feuil4!$1:$1048576,11,FALSE),0)</f>
        <v>0</v>
      </c>
      <c r="O287" s="68">
        <f>IFERROR(VLOOKUP(A287,'[2]TOTAL M11M12 par région'!$1:$1048576,14,FALSE),0)</f>
        <v>0</v>
      </c>
      <c r="P287" s="68">
        <f>IFERROR(VLOOKUP(A287,'[3]Recours excep-C2 2016'!$1:$1048576,36,FALSE),0)</f>
        <v>0</v>
      </c>
      <c r="Q287" s="70">
        <f t="shared" si="4"/>
        <v>0</v>
      </c>
      <c r="R287"/>
    </row>
    <row r="288" spans="1:18" hidden="1" x14ac:dyDescent="0.25">
      <c r="A288" s="39" t="s">
        <v>1165</v>
      </c>
      <c r="B288" s="6" t="s">
        <v>373</v>
      </c>
      <c r="C288" s="6" t="s">
        <v>83</v>
      </c>
      <c r="D288" s="6" t="s">
        <v>299</v>
      </c>
      <c r="E288" s="68">
        <f>+IFERROR(VLOOKUP($B288,[1]Feuil4!$1:$1048576,10,FALSE),0)</f>
        <v>0</v>
      </c>
      <c r="F288" s="68">
        <f>+IFERROR(VLOOKUP($B288,[1]Feuil4!$1:$1048576,9,FALSE),0)</f>
        <v>0</v>
      </c>
      <c r="G288" s="68">
        <f>+IFERROR(VLOOKUP($B288,[1]Feuil4!$1:$1048576,4,FALSE),0)</f>
        <v>0</v>
      </c>
      <c r="H288" s="68">
        <f>+IFERROR(VLOOKUP($B288,[1]Feuil4!$1:$1048576,3,FALSE),0)</f>
        <v>0</v>
      </c>
      <c r="I288" s="68">
        <f>+IFERROR(VLOOKUP($B288,[1]Feuil4!$1:$1048576,2,FALSE),0)</f>
        <v>0</v>
      </c>
      <c r="J288" s="68">
        <f>+IFERROR(VLOOKUP($B288,[1]Feuil4!$1:$1048576,7,FALSE),0)</f>
        <v>0</v>
      </c>
      <c r="K288" s="68">
        <f>+IFERROR(VLOOKUP($B288,[1]Feuil4!$1:$1048576,8,FALSE),0)</f>
        <v>0</v>
      </c>
      <c r="L288" s="68">
        <f>+IFERROR(VLOOKUP($B288,[1]Feuil4!$1:$1048576,6,FALSE),0)</f>
        <v>0</v>
      </c>
      <c r="M288" s="68">
        <f>+IFERROR(VLOOKUP($B288,[1]Feuil4!$1:$1048576,5,FALSE),0)</f>
        <v>0</v>
      </c>
      <c r="N288" s="68">
        <f>+IFERROR(VLOOKUP($B288,[1]Feuil4!$1:$1048576,11,FALSE),0)</f>
        <v>0</v>
      </c>
      <c r="O288" s="68">
        <f>IFERROR(VLOOKUP(A288,'[2]TOTAL M11M12 par région'!$1:$1048576,14,FALSE),0)</f>
        <v>0</v>
      </c>
      <c r="P288" s="68">
        <f>IFERROR(VLOOKUP(A288,'[3]Recours excep-C2 2016'!$1:$1048576,36,FALSE),0)</f>
        <v>0</v>
      </c>
      <c r="Q288" s="70">
        <f t="shared" si="4"/>
        <v>0</v>
      </c>
      <c r="R288"/>
    </row>
    <row r="289" spans="1:18" hidden="1" x14ac:dyDescent="0.25">
      <c r="A289" s="38" t="s">
        <v>1166</v>
      </c>
      <c r="B289" s="6" t="s">
        <v>1122</v>
      </c>
      <c r="C289" s="6" t="s">
        <v>83</v>
      </c>
      <c r="D289" s="6" t="s">
        <v>299</v>
      </c>
      <c r="E289" s="68">
        <f>+IFERROR(VLOOKUP($B289,[1]Feuil4!$1:$1048576,10,FALSE),0)</f>
        <v>0</v>
      </c>
      <c r="F289" s="68">
        <f>+IFERROR(VLOOKUP($B289,[1]Feuil4!$1:$1048576,9,FALSE),0)</f>
        <v>0</v>
      </c>
      <c r="G289" s="68">
        <f>+IFERROR(VLOOKUP($B289,[1]Feuil4!$1:$1048576,4,FALSE),0)</f>
        <v>0</v>
      </c>
      <c r="H289" s="68">
        <f>+IFERROR(VLOOKUP($B289,[1]Feuil4!$1:$1048576,3,FALSE),0)</f>
        <v>0</v>
      </c>
      <c r="I289" s="68">
        <f>+IFERROR(VLOOKUP($B289,[1]Feuil4!$1:$1048576,2,FALSE),0)</f>
        <v>0</v>
      </c>
      <c r="J289" s="68">
        <f>+IFERROR(VLOOKUP($B289,[1]Feuil4!$1:$1048576,7,FALSE),0)</f>
        <v>0</v>
      </c>
      <c r="K289" s="68">
        <f>+IFERROR(VLOOKUP($B289,[1]Feuil4!$1:$1048576,8,FALSE),0)</f>
        <v>0</v>
      </c>
      <c r="L289" s="68">
        <f>+IFERROR(VLOOKUP($B289,[1]Feuil4!$1:$1048576,6,FALSE),0)</f>
        <v>0</v>
      </c>
      <c r="M289" s="68">
        <f>+IFERROR(VLOOKUP($B289,[1]Feuil4!$1:$1048576,5,FALSE),0)</f>
        <v>0</v>
      </c>
      <c r="N289" s="68">
        <f>+IFERROR(VLOOKUP($B289,[1]Feuil4!$1:$1048576,11,FALSE),0)</f>
        <v>0</v>
      </c>
      <c r="O289" s="68">
        <f>IFERROR(VLOOKUP(A289,'[2]TOTAL M11M12 par région'!$1:$1048576,14,FALSE),0)</f>
        <v>0</v>
      </c>
      <c r="P289" s="68">
        <f>IFERROR(VLOOKUP(A289,'[3]Recours excep-C2 2016'!$1:$1048576,36,FALSE),0)</f>
        <v>0</v>
      </c>
      <c r="Q289" s="70">
        <f t="shared" si="4"/>
        <v>0</v>
      </c>
      <c r="R289"/>
    </row>
    <row r="290" spans="1:18" hidden="1" x14ac:dyDescent="0.25">
      <c r="A290" s="6" t="s">
        <v>358</v>
      </c>
      <c r="B290" s="6" t="s">
        <v>359</v>
      </c>
      <c r="C290" s="6" t="s">
        <v>23</v>
      </c>
      <c r="D290" s="6" t="s">
        <v>299</v>
      </c>
      <c r="E290" s="68">
        <f>+IFERROR(VLOOKUP($B290,[1]Feuil4!$1:$1048576,10,FALSE),0)</f>
        <v>0</v>
      </c>
      <c r="F290" s="68">
        <f>+IFERROR(VLOOKUP($B290,[1]Feuil4!$1:$1048576,9,FALSE),0)</f>
        <v>0</v>
      </c>
      <c r="G290" s="68">
        <f>+IFERROR(VLOOKUP($B290,[1]Feuil4!$1:$1048576,4,FALSE),0)</f>
        <v>0</v>
      </c>
      <c r="H290" s="68">
        <f>+IFERROR(VLOOKUP($B290,[1]Feuil4!$1:$1048576,3,FALSE),0)</f>
        <v>0</v>
      </c>
      <c r="I290" s="68">
        <f>+IFERROR(VLOOKUP($B290,[1]Feuil4!$1:$1048576,2,FALSE),0)</f>
        <v>0</v>
      </c>
      <c r="J290" s="68">
        <f>+IFERROR(VLOOKUP($B290,[1]Feuil4!$1:$1048576,7,FALSE),0)</f>
        <v>0</v>
      </c>
      <c r="K290" s="68">
        <f>+IFERROR(VLOOKUP($B290,[1]Feuil4!$1:$1048576,8,FALSE),0)</f>
        <v>0</v>
      </c>
      <c r="L290" s="68">
        <f>+IFERROR(VLOOKUP($B290,[1]Feuil4!$1:$1048576,6,FALSE),0)</f>
        <v>0</v>
      </c>
      <c r="M290" s="68">
        <f>+IFERROR(VLOOKUP($B290,[1]Feuil4!$1:$1048576,5,FALSE),0)</f>
        <v>0</v>
      </c>
      <c r="N290" s="68">
        <f>+IFERROR(VLOOKUP($B290,[1]Feuil4!$1:$1048576,11,FALSE),0)</f>
        <v>0</v>
      </c>
      <c r="O290" s="68">
        <f>IFERROR(VLOOKUP(A290,'[2]TOTAL M11M12 par région'!$1:$1048576,14,FALSE),0)</f>
        <v>0</v>
      </c>
      <c r="P290" s="68">
        <f>IFERROR(VLOOKUP(A290,'[3]Recours excep-C2 2016'!$1:$1048576,36,FALSE),0)</f>
        <v>0</v>
      </c>
      <c r="Q290" s="70">
        <f t="shared" si="4"/>
        <v>0</v>
      </c>
      <c r="R290"/>
    </row>
    <row r="291" spans="1:18" x14ac:dyDescent="0.25">
      <c r="A291" s="25" t="s">
        <v>346</v>
      </c>
      <c r="B291" s="6" t="s">
        <v>347</v>
      </c>
      <c r="C291" s="6" t="s">
        <v>23</v>
      </c>
      <c r="D291" s="6" t="s">
        <v>299</v>
      </c>
      <c r="E291" s="68">
        <f>+IFERROR(VLOOKUP($B291,[1]Feuil4!$1:$1048576,10,FALSE),0)</f>
        <v>0</v>
      </c>
      <c r="F291" s="68">
        <f>+IFERROR(VLOOKUP($B291,[1]Feuil4!$1:$1048576,9,FALSE),0)</f>
        <v>0</v>
      </c>
      <c r="G291" s="68">
        <f>+IFERROR(VLOOKUP($B291,[1]Feuil4!$1:$1048576,4,FALSE),0)</f>
        <v>0</v>
      </c>
      <c r="H291" s="68">
        <f>+IFERROR(VLOOKUP($B291,[1]Feuil4!$1:$1048576,3,FALSE),0)</f>
        <v>0</v>
      </c>
      <c r="I291" s="68">
        <f>+IFERROR(VLOOKUP($B291,[1]Feuil4!$1:$1048576,2,FALSE),0)</f>
        <v>0</v>
      </c>
      <c r="J291" s="68">
        <f>+IFERROR(VLOOKUP($B291,[1]Feuil4!$1:$1048576,7,FALSE),0)</f>
        <v>0</v>
      </c>
      <c r="K291" s="68">
        <f>+IFERROR(VLOOKUP($B291,[1]Feuil4!$1:$1048576,8,FALSE),0)</f>
        <v>0</v>
      </c>
      <c r="L291" s="68">
        <f>+IFERROR(VLOOKUP($B291,[1]Feuil4!$1:$1048576,6,FALSE),0)</f>
        <v>0</v>
      </c>
      <c r="M291" s="68">
        <f>+IFERROR(VLOOKUP($B291,[1]Feuil4!$1:$1048576,5,FALSE),0)</f>
        <v>0</v>
      </c>
      <c r="N291" s="68">
        <f>+IFERROR(VLOOKUP($B291,[1]Feuil4!$1:$1048576,11,FALSE),0)</f>
        <v>0</v>
      </c>
      <c r="O291" s="68">
        <f>IFERROR(VLOOKUP(A291,'[2]TOTAL M11M12 par région'!$1:$1048576,14,FALSE),0)</f>
        <v>0</v>
      </c>
      <c r="P291" s="68">
        <f>IFERROR(VLOOKUP(A291,'[3]Recours excep-C2 2016'!$1:$1048576,36,FALSE),0)</f>
        <v>23757.404661337339</v>
      </c>
      <c r="Q291" s="70">
        <f t="shared" si="4"/>
        <v>23757.404661337339</v>
      </c>
      <c r="R291"/>
    </row>
    <row r="292" spans="1:18" hidden="1" x14ac:dyDescent="0.25">
      <c r="A292" s="38" t="s">
        <v>1167</v>
      </c>
      <c r="B292" s="6" t="s">
        <v>1123</v>
      </c>
      <c r="C292" s="6" t="s">
        <v>20</v>
      </c>
      <c r="D292" s="6" t="s">
        <v>299</v>
      </c>
      <c r="E292" s="68">
        <f>+IFERROR(VLOOKUP($B292,[1]Feuil4!$1:$1048576,10,FALSE),0)</f>
        <v>0</v>
      </c>
      <c r="F292" s="68">
        <f>+IFERROR(VLOOKUP($B292,[1]Feuil4!$1:$1048576,9,FALSE),0)</f>
        <v>0</v>
      </c>
      <c r="G292" s="68">
        <f>+IFERROR(VLOOKUP($B292,[1]Feuil4!$1:$1048576,4,FALSE),0)</f>
        <v>0</v>
      </c>
      <c r="H292" s="68">
        <f>+IFERROR(VLOOKUP($B292,[1]Feuil4!$1:$1048576,3,FALSE),0)</f>
        <v>0</v>
      </c>
      <c r="I292" s="68">
        <f>+IFERROR(VLOOKUP($B292,[1]Feuil4!$1:$1048576,2,FALSE),0)</f>
        <v>0</v>
      </c>
      <c r="J292" s="68">
        <f>+IFERROR(VLOOKUP($B292,[1]Feuil4!$1:$1048576,7,FALSE),0)</f>
        <v>0</v>
      </c>
      <c r="K292" s="68">
        <f>+IFERROR(VLOOKUP($B292,[1]Feuil4!$1:$1048576,8,FALSE),0)</f>
        <v>0</v>
      </c>
      <c r="L292" s="68">
        <f>+IFERROR(VLOOKUP($B292,[1]Feuil4!$1:$1048576,6,FALSE),0)</f>
        <v>0</v>
      </c>
      <c r="M292" s="68">
        <f>+IFERROR(VLOOKUP($B292,[1]Feuil4!$1:$1048576,5,FALSE),0)</f>
        <v>0</v>
      </c>
      <c r="N292" s="68">
        <f>+IFERROR(VLOOKUP($B292,[1]Feuil4!$1:$1048576,11,FALSE),0)</f>
        <v>0</v>
      </c>
      <c r="O292" s="68">
        <f>IFERROR(VLOOKUP(A292,'[2]TOTAL M11M12 par région'!$1:$1048576,14,FALSE),0)</f>
        <v>0</v>
      </c>
      <c r="P292" s="68">
        <f>IFERROR(VLOOKUP(A292,'[3]Recours excep-C2 2016'!$1:$1048576,36,FALSE),0)</f>
        <v>0</v>
      </c>
      <c r="Q292" s="70">
        <f t="shared" si="4"/>
        <v>0</v>
      </c>
      <c r="R292"/>
    </row>
    <row r="293" spans="1:18" hidden="1" x14ac:dyDescent="0.25">
      <c r="A293" s="38" t="s">
        <v>1168</v>
      </c>
      <c r="B293" s="6" t="s">
        <v>832</v>
      </c>
      <c r="C293" s="26" t="s">
        <v>20</v>
      </c>
      <c r="D293" s="6" t="s">
        <v>299</v>
      </c>
      <c r="E293" s="68">
        <f>+IFERROR(VLOOKUP($B293,[1]Feuil4!$1:$1048576,10,FALSE),0)</f>
        <v>0</v>
      </c>
      <c r="F293" s="68">
        <f>+IFERROR(VLOOKUP($B293,[1]Feuil4!$1:$1048576,9,FALSE),0)</f>
        <v>0</v>
      </c>
      <c r="G293" s="68">
        <f>+IFERROR(VLOOKUP($B293,[1]Feuil4!$1:$1048576,4,FALSE),0)</f>
        <v>0</v>
      </c>
      <c r="H293" s="68">
        <f>+IFERROR(VLOOKUP($B293,[1]Feuil4!$1:$1048576,3,FALSE),0)</f>
        <v>0</v>
      </c>
      <c r="I293" s="68">
        <f>+IFERROR(VLOOKUP($B293,[1]Feuil4!$1:$1048576,2,FALSE),0)</f>
        <v>0</v>
      </c>
      <c r="J293" s="68">
        <f>+IFERROR(VLOOKUP($B293,[1]Feuil4!$1:$1048576,7,FALSE),0)</f>
        <v>0</v>
      </c>
      <c r="K293" s="68">
        <f>+IFERROR(VLOOKUP($B293,[1]Feuil4!$1:$1048576,8,FALSE),0)</f>
        <v>0</v>
      </c>
      <c r="L293" s="68">
        <f>+IFERROR(VLOOKUP($B293,[1]Feuil4!$1:$1048576,6,FALSE),0)</f>
        <v>0</v>
      </c>
      <c r="M293" s="68">
        <f>+IFERROR(VLOOKUP($B293,[1]Feuil4!$1:$1048576,5,FALSE),0)</f>
        <v>0</v>
      </c>
      <c r="N293" s="68">
        <f>+IFERROR(VLOOKUP($B293,[1]Feuil4!$1:$1048576,11,FALSE),0)</f>
        <v>0</v>
      </c>
      <c r="O293" s="68">
        <f>IFERROR(VLOOKUP(A293,'[2]TOTAL M11M12 par région'!$1:$1048576,14,FALSE),0)</f>
        <v>0</v>
      </c>
      <c r="P293" s="68">
        <f>IFERROR(VLOOKUP(A293,'[3]Recours excep-C2 2016'!$1:$1048576,36,FALSE),0)</f>
        <v>0</v>
      </c>
      <c r="Q293" s="70">
        <f t="shared" si="4"/>
        <v>0</v>
      </c>
      <c r="R293"/>
    </row>
    <row r="294" spans="1:18" x14ac:dyDescent="0.25">
      <c r="A294" s="6" t="s">
        <v>394</v>
      </c>
      <c r="B294" s="6" t="s">
        <v>395</v>
      </c>
      <c r="C294" s="6" t="s">
        <v>20</v>
      </c>
      <c r="D294" s="6" t="s">
        <v>299</v>
      </c>
      <c r="E294" s="68">
        <f>+IFERROR(VLOOKUP($B294,[1]Feuil4!$1:$1048576,10,FALSE),0)</f>
        <v>0</v>
      </c>
      <c r="F294" s="68">
        <f>+IFERROR(VLOOKUP($B294,[1]Feuil4!$1:$1048576,9,FALSE),0)</f>
        <v>0</v>
      </c>
      <c r="G294" s="68">
        <f>+IFERROR(VLOOKUP($B294,[1]Feuil4!$1:$1048576,4,FALSE),0)</f>
        <v>0</v>
      </c>
      <c r="H294" s="68">
        <f>+IFERROR(VLOOKUP($B294,[1]Feuil4!$1:$1048576,3,FALSE),0)</f>
        <v>0</v>
      </c>
      <c r="I294" s="68">
        <f>+IFERROR(VLOOKUP($B294,[1]Feuil4!$1:$1048576,2,FALSE),0)</f>
        <v>0</v>
      </c>
      <c r="J294" s="68">
        <f>+IFERROR(VLOOKUP($B294,[1]Feuil4!$1:$1048576,7,FALSE),0)</f>
        <v>0</v>
      </c>
      <c r="K294" s="68">
        <f>+IFERROR(VLOOKUP($B294,[1]Feuil4!$1:$1048576,8,FALSE),0)</f>
        <v>0</v>
      </c>
      <c r="L294" s="68">
        <f>+IFERROR(VLOOKUP($B294,[1]Feuil4!$1:$1048576,6,FALSE),0)</f>
        <v>0</v>
      </c>
      <c r="M294" s="68">
        <f>+IFERROR(VLOOKUP($B294,[1]Feuil4!$1:$1048576,5,FALSE),0)</f>
        <v>0</v>
      </c>
      <c r="N294" s="68">
        <f>+IFERROR(VLOOKUP($B294,[1]Feuil4!$1:$1048576,11,FALSE),0)</f>
        <v>0</v>
      </c>
      <c r="O294" s="68">
        <f>IFERROR(VLOOKUP(A294,'[2]TOTAL M11M12 par région'!$1:$1048576,14,FALSE),0)</f>
        <v>53992.368227616476</v>
      </c>
      <c r="P294" s="68">
        <f>IFERROR(VLOOKUP(A294,'[3]Recours excep-C2 2016'!$1:$1048576,36,FALSE),0)</f>
        <v>96140.483983681072</v>
      </c>
      <c r="Q294" s="70">
        <f t="shared" si="4"/>
        <v>150132.85221129755</v>
      </c>
      <c r="R294"/>
    </row>
    <row r="295" spans="1:18" hidden="1" x14ac:dyDescent="0.25">
      <c r="A295" s="6" t="s">
        <v>398</v>
      </c>
      <c r="B295" s="6" t="s">
        <v>399</v>
      </c>
      <c r="C295" s="6" t="s">
        <v>20</v>
      </c>
      <c r="D295" s="6" t="s">
        <v>299</v>
      </c>
      <c r="E295" s="68">
        <f>+IFERROR(VLOOKUP($B295,[1]Feuil4!$1:$1048576,10,FALSE),0)</f>
        <v>0</v>
      </c>
      <c r="F295" s="68">
        <f>+IFERROR(VLOOKUP($B295,[1]Feuil4!$1:$1048576,9,FALSE),0)</f>
        <v>0</v>
      </c>
      <c r="G295" s="68">
        <f>+IFERROR(VLOOKUP($B295,[1]Feuil4!$1:$1048576,4,FALSE),0)</f>
        <v>0</v>
      </c>
      <c r="H295" s="68">
        <f>+IFERROR(VLOOKUP($B295,[1]Feuil4!$1:$1048576,3,FALSE),0)</f>
        <v>0</v>
      </c>
      <c r="I295" s="68">
        <f>+IFERROR(VLOOKUP($B295,[1]Feuil4!$1:$1048576,2,FALSE),0)</f>
        <v>0</v>
      </c>
      <c r="J295" s="68">
        <f>+IFERROR(VLOOKUP($B295,[1]Feuil4!$1:$1048576,7,FALSE),0)</f>
        <v>0</v>
      </c>
      <c r="K295" s="68">
        <f>+IFERROR(VLOOKUP($B295,[1]Feuil4!$1:$1048576,8,FALSE),0)</f>
        <v>0</v>
      </c>
      <c r="L295" s="68">
        <f>+IFERROR(VLOOKUP($B295,[1]Feuil4!$1:$1048576,6,FALSE),0)</f>
        <v>0</v>
      </c>
      <c r="M295" s="68">
        <f>+IFERROR(VLOOKUP($B295,[1]Feuil4!$1:$1048576,5,FALSE),0)</f>
        <v>0</v>
      </c>
      <c r="N295" s="68">
        <f>+IFERROR(VLOOKUP($B295,[1]Feuil4!$1:$1048576,11,FALSE),0)</f>
        <v>0</v>
      </c>
      <c r="O295" s="68">
        <f>IFERROR(VLOOKUP(A295,'[2]TOTAL M11M12 par région'!$1:$1048576,14,FALSE),0)</f>
        <v>0</v>
      </c>
      <c r="P295" s="68">
        <f>IFERROR(VLOOKUP(A295,'[3]Recours excep-C2 2016'!$1:$1048576,36,FALSE),0)</f>
        <v>0</v>
      </c>
      <c r="Q295" s="70">
        <f t="shared" si="4"/>
        <v>0</v>
      </c>
      <c r="R295"/>
    </row>
    <row r="296" spans="1:18" x14ac:dyDescent="0.25">
      <c r="A296" s="6" t="s">
        <v>392</v>
      </c>
      <c r="B296" s="6" t="s">
        <v>393</v>
      </c>
      <c r="C296" s="6" t="s">
        <v>50</v>
      </c>
      <c r="D296" s="6" t="s">
        <v>299</v>
      </c>
      <c r="E296" s="68">
        <f>+IFERROR(VLOOKUP($B296,[1]Feuil4!$1:$1048576,10,FALSE),0)</f>
        <v>0</v>
      </c>
      <c r="F296" s="68">
        <f>+IFERROR(VLOOKUP($B296,[1]Feuil4!$1:$1048576,9,FALSE),0)</f>
        <v>0</v>
      </c>
      <c r="G296" s="68">
        <f>+IFERROR(VLOOKUP($B296,[1]Feuil4!$1:$1048576,4,FALSE),0)</f>
        <v>0</v>
      </c>
      <c r="H296" s="68">
        <f>+IFERROR(VLOOKUP($B296,[1]Feuil4!$1:$1048576,3,FALSE),0)</f>
        <v>0</v>
      </c>
      <c r="I296" s="68">
        <f>+IFERROR(VLOOKUP($B296,[1]Feuil4!$1:$1048576,2,FALSE),0)</f>
        <v>0</v>
      </c>
      <c r="J296" s="68">
        <f>+IFERROR(VLOOKUP($B296,[1]Feuil4!$1:$1048576,7,FALSE),0)</f>
        <v>0</v>
      </c>
      <c r="K296" s="68">
        <f>+IFERROR(VLOOKUP($B296,[1]Feuil4!$1:$1048576,8,FALSE),0)</f>
        <v>0</v>
      </c>
      <c r="L296" s="68">
        <f>+IFERROR(VLOOKUP($B296,[1]Feuil4!$1:$1048576,6,FALSE),0)</f>
        <v>0</v>
      </c>
      <c r="M296" s="68">
        <f>+IFERROR(VLOOKUP($B296,[1]Feuil4!$1:$1048576,5,FALSE),0)</f>
        <v>0</v>
      </c>
      <c r="N296" s="68">
        <f>+IFERROR(VLOOKUP($B296,[1]Feuil4!$1:$1048576,11,FALSE),0)</f>
        <v>0</v>
      </c>
      <c r="O296" s="68">
        <f>IFERROR(VLOOKUP(A296,'[2]TOTAL M11M12 par région'!$1:$1048576,14,FALSE),0)</f>
        <v>94255.971603822371</v>
      </c>
      <c r="P296" s="68">
        <f>IFERROR(VLOOKUP(A296,'[3]Recours excep-C2 2016'!$1:$1048576,36,FALSE),0)</f>
        <v>290862.60066188581</v>
      </c>
      <c r="Q296" s="70">
        <f t="shared" si="4"/>
        <v>385118.57226570818</v>
      </c>
      <c r="R296"/>
    </row>
    <row r="297" spans="1:18" x14ac:dyDescent="0.25">
      <c r="A297" s="6" t="s">
        <v>368</v>
      </c>
      <c r="B297" s="6" t="s">
        <v>369</v>
      </c>
      <c r="C297" s="6" t="s">
        <v>78</v>
      </c>
      <c r="D297" s="6" t="s">
        <v>299</v>
      </c>
      <c r="E297" s="68">
        <f>+IFERROR(VLOOKUP($B297,[1]Feuil4!$1:$1048576,10,FALSE),0)</f>
        <v>0</v>
      </c>
      <c r="F297" s="68">
        <f>+IFERROR(VLOOKUP($B297,[1]Feuil4!$1:$1048576,9,FALSE),0)</f>
        <v>0</v>
      </c>
      <c r="G297" s="68">
        <f>+IFERROR(VLOOKUP($B297,[1]Feuil4!$1:$1048576,4,FALSE),0)</f>
        <v>0</v>
      </c>
      <c r="H297" s="68">
        <f>+IFERROR(VLOOKUP($B297,[1]Feuil4!$1:$1048576,3,FALSE),0)</f>
        <v>0</v>
      </c>
      <c r="I297" s="68">
        <f>+IFERROR(VLOOKUP($B297,[1]Feuil4!$1:$1048576,2,FALSE),0)</f>
        <v>0</v>
      </c>
      <c r="J297" s="68">
        <f>+IFERROR(VLOOKUP($B297,[1]Feuil4!$1:$1048576,7,FALSE),0)</f>
        <v>0</v>
      </c>
      <c r="K297" s="68">
        <f>+IFERROR(VLOOKUP($B297,[1]Feuil4!$1:$1048576,8,FALSE),0)</f>
        <v>0</v>
      </c>
      <c r="L297" s="68">
        <f>+IFERROR(VLOOKUP($B297,[1]Feuil4!$1:$1048576,6,FALSE),0)</f>
        <v>0</v>
      </c>
      <c r="M297" s="68">
        <f>+IFERROR(VLOOKUP($B297,[1]Feuil4!$1:$1048576,5,FALSE),0)</f>
        <v>0</v>
      </c>
      <c r="N297" s="68">
        <f>+IFERROR(VLOOKUP($B297,[1]Feuil4!$1:$1048576,11,FALSE),0)</f>
        <v>0</v>
      </c>
      <c r="O297" s="68">
        <f>IFERROR(VLOOKUP(A297,'[2]TOTAL M11M12 par région'!$1:$1048576,14,FALSE),0)</f>
        <v>0</v>
      </c>
      <c r="P297" s="68">
        <f>IFERROR(VLOOKUP(A297,'[3]Recours excep-C2 2016'!$1:$1048576,36,FALSE),0)</f>
        <v>4363.9147380300219</v>
      </c>
      <c r="Q297" s="70">
        <f t="shared" si="4"/>
        <v>4363.9147380300219</v>
      </c>
      <c r="R297"/>
    </row>
    <row r="298" spans="1:18" x14ac:dyDescent="0.25">
      <c r="A298" s="25" t="s">
        <v>833</v>
      </c>
      <c r="B298" s="6" t="s">
        <v>834</v>
      </c>
      <c r="C298" s="6" t="s">
        <v>78</v>
      </c>
      <c r="D298" s="6" t="s">
        <v>299</v>
      </c>
      <c r="E298" s="68">
        <f>+IFERROR(VLOOKUP($B298,[1]Feuil4!$1:$1048576,10,FALSE),0)</f>
        <v>0</v>
      </c>
      <c r="F298" s="68">
        <f>+IFERROR(VLOOKUP($B298,[1]Feuil4!$1:$1048576,9,FALSE),0)</f>
        <v>0</v>
      </c>
      <c r="G298" s="68">
        <f>+IFERROR(VLOOKUP($B298,[1]Feuil4!$1:$1048576,4,FALSE),0)</f>
        <v>0</v>
      </c>
      <c r="H298" s="68">
        <f>+IFERROR(VLOOKUP($B298,[1]Feuil4!$1:$1048576,3,FALSE),0)</f>
        <v>0</v>
      </c>
      <c r="I298" s="68">
        <f>+IFERROR(VLOOKUP($B298,[1]Feuil4!$1:$1048576,2,FALSE),0)</f>
        <v>0</v>
      </c>
      <c r="J298" s="68">
        <f>+IFERROR(VLOOKUP($B298,[1]Feuil4!$1:$1048576,7,FALSE),0)</f>
        <v>0</v>
      </c>
      <c r="K298" s="68">
        <f>+IFERROR(VLOOKUP($B298,[1]Feuil4!$1:$1048576,8,FALSE),0)</f>
        <v>0</v>
      </c>
      <c r="L298" s="68">
        <f>+IFERROR(VLOOKUP($B298,[1]Feuil4!$1:$1048576,6,FALSE),0)</f>
        <v>0</v>
      </c>
      <c r="M298" s="68">
        <f>+IFERROR(VLOOKUP($B298,[1]Feuil4!$1:$1048576,5,FALSE),0)</f>
        <v>0</v>
      </c>
      <c r="N298" s="68">
        <f>+IFERROR(VLOOKUP($B298,[1]Feuil4!$1:$1048576,11,FALSE),0)</f>
        <v>0</v>
      </c>
      <c r="O298" s="68">
        <f>IFERROR(VLOOKUP(A298,'[2]TOTAL M11M12 par région'!$1:$1048576,14,FALSE),0)</f>
        <v>4599.3644533816223</v>
      </c>
      <c r="P298" s="68">
        <f>IFERROR(VLOOKUP(A298,'[3]Recours excep-C2 2016'!$1:$1048576,36,FALSE),0)</f>
        <v>0</v>
      </c>
      <c r="Q298" s="70">
        <f t="shared" si="4"/>
        <v>4599.3644533816223</v>
      </c>
    </row>
    <row r="299" spans="1:18" x14ac:dyDescent="0.25">
      <c r="A299" s="28" t="s">
        <v>836</v>
      </c>
      <c r="B299" s="9" t="s">
        <v>1001</v>
      </c>
      <c r="C299" s="6" t="s">
        <v>78</v>
      </c>
      <c r="D299" s="6" t="s">
        <v>299</v>
      </c>
      <c r="E299" s="68">
        <f>+IFERROR(VLOOKUP($B299,[1]Feuil4!$1:$1048576,10,FALSE),0)</f>
        <v>0</v>
      </c>
      <c r="F299" s="68">
        <f>+IFERROR(VLOOKUP($B299,[1]Feuil4!$1:$1048576,9,FALSE),0)</f>
        <v>0</v>
      </c>
      <c r="G299" s="68">
        <f>+IFERROR(VLOOKUP($B299,[1]Feuil4!$1:$1048576,4,FALSE),0)</f>
        <v>0</v>
      </c>
      <c r="H299" s="68">
        <f>+IFERROR(VLOOKUP($B299,[1]Feuil4!$1:$1048576,3,FALSE),0)</f>
        <v>0</v>
      </c>
      <c r="I299" s="68">
        <f>+IFERROR(VLOOKUP($B299,[1]Feuil4!$1:$1048576,2,FALSE),0)</f>
        <v>0</v>
      </c>
      <c r="J299" s="68">
        <f>+IFERROR(VLOOKUP($B299,[1]Feuil4!$1:$1048576,7,FALSE),0)</f>
        <v>0</v>
      </c>
      <c r="K299" s="68">
        <f>+IFERROR(VLOOKUP($B299,[1]Feuil4!$1:$1048576,8,FALSE),0)</f>
        <v>0</v>
      </c>
      <c r="L299" s="68">
        <f>+IFERROR(VLOOKUP($B299,[1]Feuil4!$1:$1048576,6,FALSE),0)</f>
        <v>0</v>
      </c>
      <c r="M299" s="68">
        <f>+IFERROR(VLOOKUP($B299,[1]Feuil4!$1:$1048576,5,FALSE),0)</f>
        <v>0</v>
      </c>
      <c r="N299" s="68">
        <f>+IFERROR(VLOOKUP($B299,[1]Feuil4!$1:$1048576,11,FALSE),0)</f>
        <v>0</v>
      </c>
      <c r="O299" s="68">
        <f>IFERROR(VLOOKUP(A299,'[2]TOTAL M11M12 par région'!$1:$1048576,14,FALSE),0)</f>
        <v>641.77332292787469</v>
      </c>
      <c r="P299" s="68">
        <f>IFERROR(VLOOKUP(A299,'[3]Recours excep-C2 2016'!$1:$1048576,36,FALSE),0)</f>
        <v>0</v>
      </c>
      <c r="Q299" s="70">
        <f t="shared" si="4"/>
        <v>641.77332292787469</v>
      </c>
    </row>
    <row r="300" spans="1:18" x14ac:dyDescent="0.25">
      <c r="A300" s="37" t="s">
        <v>1155</v>
      </c>
      <c r="B300" s="6" t="s">
        <v>1257</v>
      </c>
      <c r="C300" s="14" t="s">
        <v>17</v>
      </c>
      <c r="D300" s="13" t="s">
        <v>299</v>
      </c>
      <c r="E300" s="68">
        <f>+IFERROR(VLOOKUP($B300,[1]Feuil4!$1:$1048576,10,FALSE),0)</f>
        <v>295860</v>
      </c>
      <c r="F300" s="68">
        <f>+IFERROR(VLOOKUP($B300,[1]Feuil4!$1:$1048576,9,FALSE),0)</f>
        <v>0</v>
      </c>
      <c r="G300" s="68">
        <f>+IFERROR(VLOOKUP($B300,[1]Feuil4!$1:$1048576,4,FALSE),0)</f>
        <v>5489798</v>
      </c>
      <c r="H300" s="68">
        <f>+IFERROR(VLOOKUP($B300,[1]Feuil4!$1:$1048576,3,FALSE),0)</f>
        <v>0</v>
      </c>
      <c r="I300" s="68">
        <f>+IFERROR(VLOOKUP($B300,[1]Feuil4!$1:$1048576,2,FALSE),0)</f>
        <v>1084258</v>
      </c>
      <c r="J300" s="68">
        <f>+IFERROR(VLOOKUP($B300,[1]Feuil4!$1:$1048576,7,FALSE),0)</f>
        <v>292637</v>
      </c>
      <c r="K300" s="68">
        <f>+IFERROR(VLOOKUP($B300,[1]Feuil4!$1:$1048576,8,FALSE),0)</f>
        <v>0</v>
      </c>
      <c r="L300" s="68">
        <f>+IFERROR(VLOOKUP($B300,[1]Feuil4!$1:$1048576,6,FALSE),0)</f>
        <v>353416</v>
      </c>
      <c r="M300" s="68">
        <f>+IFERROR(VLOOKUP($B300,[1]Feuil4!$1:$1048576,5,FALSE),0)</f>
        <v>0</v>
      </c>
      <c r="N300" s="68">
        <f>+IFERROR(VLOOKUP($B300,[1]Feuil4!$1:$1048576,11,FALSE),0)</f>
        <v>0</v>
      </c>
      <c r="O300" s="68">
        <f>IFERROR(VLOOKUP(A300,'[2]TOTAL M11M12 par région'!$1:$1048576,14,FALSE),0)</f>
        <v>3925951.9201202504</v>
      </c>
      <c r="P300" s="68">
        <f>IFERROR(VLOOKUP(A300,'[3]Recours excep-C2 2016'!$1:$1048576,36,FALSE),0)</f>
        <v>12335972.596759163</v>
      </c>
      <c r="Q300" s="70">
        <f t="shared" si="4"/>
        <v>23777893.516879413</v>
      </c>
    </row>
    <row r="301" spans="1:18" hidden="1" x14ac:dyDescent="0.25">
      <c r="A301" s="39" t="s">
        <v>1163</v>
      </c>
      <c r="B301" s="6" t="s">
        <v>374</v>
      </c>
      <c r="C301" s="6" t="s">
        <v>83</v>
      </c>
      <c r="D301" s="6" t="s">
        <v>299</v>
      </c>
      <c r="E301" s="68">
        <f>+IFERROR(VLOOKUP($B301,[1]Feuil4!$1:$1048576,10,FALSE),0)</f>
        <v>0</v>
      </c>
      <c r="F301" s="68">
        <f>+IFERROR(VLOOKUP($B301,[1]Feuil4!$1:$1048576,9,FALSE),0)</f>
        <v>0</v>
      </c>
      <c r="G301" s="68">
        <f>+IFERROR(VLOOKUP($B301,[1]Feuil4!$1:$1048576,4,FALSE),0)</f>
        <v>0</v>
      </c>
      <c r="H301" s="68">
        <f>+IFERROR(VLOOKUP($B301,[1]Feuil4!$1:$1048576,3,FALSE),0)</f>
        <v>0</v>
      </c>
      <c r="I301" s="68">
        <f>+IFERROR(VLOOKUP($B301,[1]Feuil4!$1:$1048576,2,FALSE),0)</f>
        <v>0</v>
      </c>
      <c r="J301" s="68">
        <f>+IFERROR(VLOOKUP($B301,[1]Feuil4!$1:$1048576,7,FALSE),0)</f>
        <v>0</v>
      </c>
      <c r="K301" s="68">
        <f>+IFERROR(VLOOKUP($B301,[1]Feuil4!$1:$1048576,8,FALSE),0)</f>
        <v>0</v>
      </c>
      <c r="L301" s="68">
        <f>+IFERROR(VLOOKUP($B301,[1]Feuil4!$1:$1048576,6,FALSE),0)</f>
        <v>0</v>
      </c>
      <c r="M301" s="68">
        <f>+IFERROR(VLOOKUP($B301,[1]Feuil4!$1:$1048576,5,FALSE),0)</f>
        <v>0</v>
      </c>
      <c r="N301" s="68">
        <f>+IFERROR(VLOOKUP($B301,[1]Feuil4!$1:$1048576,11,FALSE),0)</f>
        <v>0</v>
      </c>
      <c r="O301" s="68">
        <f>IFERROR(VLOOKUP(A301,'[2]TOTAL M11M12 par région'!$1:$1048576,14,FALSE),0)</f>
        <v>0</v>
      </c>
      <c r="P301" s="68">
        <f>IFERROR(VLOOKUP(A301,'[3]Recours excep-C2 2016'!$1:$1048576,36,FALSE),0)</f>
        <v>0</v>
      </c>
      <c r="Q301" s="70">
        <f t="shared" si="4"/>
        <v>0</v>
      </c>
    </row>
    <row r="302" spans="1:18" s="53" customFormat="1" x14ac:dyDescent="0.25">
      <c r="A302" s="59" t="s">
        <v>1204</v>
      </c>
      <c r="B302" s="57" t="s">
        <v>1205</v>
      </c>
      <c r="C302" s="57" t="s">
        <v>20</v>
      </c>
      <c r="D302" s="57" t="s">
        <v>299</v>
      </c>
      <c r="E302" s="68">
        <f>+IFERROR(VLOOKUP($B302,[1]Feuil4!$1:$1048576,10,FALSE),0)</f>
        <v>0</v>
      </c>
      <c r="F302" s="68">
        <f>+IFERROR(VLOOKUP($B302,[1]Feuil4!$1:$1048576,9,FALSE),0)</f>
        <v>0</v>
      </c>
      <c r="G302" s="68">
        <f>+IFERROR(VLOOKUP($B302,[1]Feuil4!$1:$1048576,4,FALSE),0)</f>
        <v>0</v>
      </c>
      <c r="H302" s="68">
        <f>+IFERROR(VLOOKUP($B302,[1]Feuil4!$1:$1048576,3,FALSE),0)</f>
        <v>0</v>
      </c>
      <c r="I302" s="68">
        <f>+IFERROR(VLOOKUP($B302,[1]Feuil4!$1:$1048576,2,FALSE),0)</f>
        <v>0</v>
      </c>
      <c r="J302" s="68">
        <f>+IFERROR(VLOOKUP($B302,[1]Feuil4!$1:$1048576,7,FALSE),0)</f>
        <v>0</v>
      </c>
      <c r="K302" s="68">
        <f>+IFERROR(VLOOKUP($B302,[1]Feuil4!$1:$1048576,8,FALSE),0)</f>
        <v>0</v>
      </c>
      <c r="L302" s="68">
        <f>+IFERROR(VLOOKUP($B302,[1]Feuil4!$1:$1048576,6,FALSE),0)</f>
        <v>0</v>
      </c>
      <c r="M302" s="68">
        <f>+IFERROR(VLOOKUP($B302,[1]Feuil4!$1:$1048576,5,FALSE),0)</f>
        <v>0</v>
      </c>
      <c r="N302" s="68">
        <f>+IFERROR(VLOOKUP($B302,[1]Feuil4!$1:$1048576,11,FALSE),0)</f>
        <v>0</v>
      </c>
      <c r="O302" s="68">
        <f>IFERROR(VLOOKUP(A302,'[2]TOTAL M11M12 par région'!$1:$1048576,14,FALSE),0)</f>
        <v>27863.714494092666</v>
      </c>
      <c r="P302" s="68">
        <f>IFERROR(VLOOKUP(A302,'[3]Recours excep-C2 2016'!$1:$1048576,36,FALSE),0)</f>
        <v>0</v>
      </c>
      <c r="Q302" s="70">
        <f t="shared" si="4"/>
        <v>27863.714494092666</v>
      </c>
      <c r="R302" s="33"/>
    </row>
    <row r="303" spans="1:18" x14ac:dyDescent="0.25">
      <c r="A303" s="6" t="s">
        <v>308</v>
      </c>
      <c r="B303" s="6" t="s">
        <v>309</v>
      </c>
      <c r="C303" s="6" t="s">
        <v>23</v>
      </c>
      <c r="D303" s="6" t="s">
        <v>299</v>
      </c>
      <c r="E303" s="68">
        <f>+IFERROR(VLOOKUP($B303,[1]Feuil4!$1:$1048576,10,FALSE),0)</f>
        <v>0</v>
      </c>
      <c r="F303" s="68">
        <f>+IFERROR(VLOOKUP($B303,[1]Feuil4!$1:$1048576,9,FALSE),0)</f>
        <v>0</v>
      </c>
      <c r="G303" s="68">
        <f>+IFERROR(VLOOKUP($B303,[1]Feuil4!$1:$1048576,4,FALSE),0)</f>
        <v>0</v>
      </c>
      <c r="H303" s="68">
        <f>+IFERROR(VLOOKUP($B303,[1]Feuil4!$1:$1048576,3,FALSE),0)</f>
        <v>0</v>
      </c>
      <c r="I303" s="68">
        <f>+IFERROR(VLOOKUP($B303,[1]Feuil4!$1:$1048576,2,FALSE),0)</f>
        <v>0</v>
      </c>
      <c r="J303" s="68">
        <f>+IFERROR(VLOOKUP($B303,[1]Feuil4!$1:$1048576,7,FALSE),0)</f>
        <v>0</v>
      </c>
      <c r="K303" s="68">
        <f>+IFERROR(VLOOKUP($B303,[1]Feuil4!$1:$1048576,8,FALSE),0)</f>
        <v>0</v>
      </c>
      <c r="L303" s="68">
        <f>+IFERROR(VLOOKUP($B303,[1]Feuil4!$1:$1048576,6,FALSE),0)</f>
        <v>0</v>
      </c>
      <c r="M303" s="68">
        <f>+IFERROR(VLOOKUP($B303,[1]Feuil4!$1:$1048576,5,FALSE),0)</f>
        <v>0</v>
      </c>
      <c r="N303" s="68">
        <f>+IFERROR(VLOOKUP($B303,[1]Feuil4!$1:$1048576,11,FALSE),0)</f>
        <v>0</v>
      </c>
      <c r="O303" s="68">
        <f>IFERROR(VLOOKUP(A303,'[2]TOTAL M11M12 par région'!$1:$1048576,14,FALSE),0)</f>
        <v>13367.217217795231</v>
      </c>
      <c r="P303" s="68">
        <f>IFERROR(VLOOKUP(A303,'[3]Recours excep-C2 2016'!$1:$1048576,36,FALSE),0)</f>
        <v>0</v>
      </c>
      <c r="Q303" s="70">
        <f t="shared" si="4"/>
        <v>13367.217217795231</v>
      </c>
    </row>
    <row r="304" spans="1:18" x14ac:dyDescent="0.25">
      <c r="A304" s="25" t="s">
        <v>310</v>
      </c>
      <c r="B304" s="6" t="s">
        <v>311</v>
      </c>
      <c r="C304" s="6" t="s">
        <v>23</v>
      </c>
      <c r="D304" s="6" t="s">
        <v>299</v>
      </c>
      <c r="E304" s="68">
        <f>+IFERROR(VLOOKUP($B304,[1]Feuil4!$1:$1048576,10,FALSE),0)</f>
        <v>0</v>
      </c>
      <c r="F304" s="68">
        <f>+IFERROR(VLOOKUP($B304,[1]Feuil4!$1:$1048576,9,FALSE),0)</f>
        <v>0</v>
      </c>
      <c r="G304" s="68">
        <f>+IFERROR(VLOOKUP($B304,[1]Feuil4!$1:$1048576,4,FALSE),0)</f>
        <v>0</v>
      </c>
      <c r="H304" s="68">
        <f>+IFERROR(VLOOKUP($B304,[1]Feuil4!$1:$1048576,3,FALSE),0)</f>
        <v>0</v>
      </c>
      <c r="I304" s="68">
        <f>+IFERROR(VLOOKUP($B304,[1]Feuil4!$1:$1048576,2,FALSE),0)</f>
        <v>0</v>
      </c>
      <c r="J304" s="68">
        <f>+IFERROR(VLOOKUP($B304,[1]Feuil4!$1:$1048576,7,FALSE),0)</f>
        <v>0</v>
      </c>
      <c r="K304" s="68">
        <f>+IFERROR(VLOOKUP($B304,[1]Feuil4!$1:$1048576,8,FALSE),0)</f>
        <v>0</v>
      </c>
      <c r="L304" s="68">
        <f>+IFERROR(VLOOKUP($B304,[1]Feuil4!$1:$1048576,6,FALSE),0)</f>
        <v>0</v>
      </c>
      <c r="M304" s="68">
        <f>+IFERROR(VLOOKUP($B304,[1]Feuil4!$1:$1048576,5,FALSE),0)</f>
        <v>0</v>
      </c>
      <c r="N304" s="68">
        <f>+IFERROR(VLOOKUP($B304,[1]Feuil4!$1:$1048576,11,FALSE),0)</f>
        <v>0</v>
      </c>
      <c r="O304" s="68">
        <f>IFERROR(VLOOKUP(A304,'[2]TOTAL M11M12 par région'!$1:$1048576,14,FALSE),0)</f>
        <v>8182.6328415001117</v>
      </c>
      <c r="P304" s="68">
        <f>IFERROR(VLOOKUP(A304,'[3]Recours excep-C2 2016'!$1:$1048576,36,FALSE),0)</f>
        <v>0</v>
      </c>
      <c r="Q304" s="70">
        <f t="shared" si="4"/>
        <v>8182.6328415001117</v>
      </c>
    </row>
    <row r="305" spans="1:18" x14ac:dyDescent="0.25">
      <c r="A305" s="6" t="s">
        <v>340</v>
      </c>
      <c r="B305" s="6" t="s">
        <v>341</v>
      </c>
      <c r="C305" s="6" t="s">
        <v>23</v>
      </c>
      <c r="D305" s="6" t="s">
        <v>299</v>
      </c>
      <c r="E305" s="68">
        <f>+IFERROR(VLOOKUP($B305,[1]Feuil4!$1:$1048576,10,FALSE),0)</f>
        <v>0</v>
      </c>
      <c r="F305" s="68">
        <f>+IFERROR(VLOOKUP($B305,[1]Feuil4!$1:$1048576,9,FALSE),0)</f>
        <v>0</v>
      </c>
      <c r="G305" s="68">
        <f>+IFERROR(VLOOKUP($B305,[1]Feuil4!$1:$1048576,4,FALSE),0)</f>
        <v>0</v>
      </c>
      <c r="H305" s="68">
        <f>+IFERROR(VLOOKUP($B305,[1]Feuil4!$1:$1048576,3,FALSE),0)</f>
        <v>0</v>
      </c>
      <c r="I305" s="68">
        <f>+IFERROR(VLOOKUP($B305,[1]Feuil4!$1:$1048576,2,FALSE),0)</f>
        <v>0</v>
      </c>
      <c r="J305" s="68">
        <f>+IFERROR(VLOOKUP($B305,[1]Feuil4!$1:$1048576,7,FALSE),0)</f>
        <v>0</v>
      </c>
      <c r="K305" s="68">
        <f>+IFERROR(VLOOKUP($B305,[1]Feuil4!$1:$1048576,8,FALSE),0)</f>
        <v>0</v>
      </c>
      <c r="L305" s="68">
        <f>+IFERROR(VLOOKUP($B305,[1]Feuil4!$1:$1048576,6,FALSE),0)</f>
        <v>0</v>
      </c>
      <c r="M305" s="68">
        <f>+IFERROR(VLOOKUP($B305,[1]Feuil4!$1:$1048576,5,FALSE),0)</f>
        <v>0</v>
      </c>
      <c r="N305" s="68">
        <f>+IFERROR(VLOOKUP($B305,[1]Feuil4!$1:$1048576,11,FALSE),0)</f>
        <v>0</v>
      </c>
      <c r="O305" s="68">
        <f>IFERROR(VLOOKUP(A305,'[2]TOTAL M11M12 par région'!$1:$1048576,14,FALSE),0)</f>
        <v>18937.719491787808</v>
      </c>
      <c r="P305" s="68">
        <f>IFERROR(VLOOKUP(A305,'[3]Recours excep-C2 2016'!$1:$1048576,36,FALSE),0)</f>
        <v>0</v>
      </c>
      <c r="Q305" s="70">
        <f t="shared" si="4"/>
        <v>18937.719491787808</v>
      </c>
    </row>
    <row r="306" spans="1:18" x14ac:dyDescent="0.25">
      <c r="A306" s="25" t="s">
        <v>318</v>
      </c>
      <c r="B306" s="6" t="s">
        <v>319</v>
      </c>
      <c r="C306" s="6" t="s">
        <v>23</v>
      </c>
      <c r="D306" s="6" t="s">
        <v>299</v>
      </c>
      <c r="E306" s="68">
        <f>+IFERROR(VLOOKUP($B306,[1]Feuil4!$1:$1048576,10,FALSE),0)</f>
        <v>0</v>
      </c>
      <c r="F306" s="68">
        <f>+IFERROR(VLOOKUP($B306,[1]Feuil4!$1:$1048576,9,FALSE),0)</f>
        <v>0</v>
      </c>
      <c r="G306" s="68">
        <f>+IFERROR(VLOOKUP($B306,[1]Feuil4!$1:$1048576,4,FALSE),0)</f>
        <v>0</v>
      </c>
      <c r="H306" s="68">
        <f>+IFERROR(VLOOKUP($B306,[1]Feuil4!$1:$1048576,3,FALSE),0)</f>
        <v>0</v>
      </c>
      <c r="I306" s="68">
        <f>+IFERROR(VLOOKUP($B306,[1]Feuil4!$1:$1048576,2,FALSE),0)</f>
        <v>0</v>
      </c>
      <c r="J306" s="68">
        <f>+IFERROR(VLOOKUP($B306,[1]Feuil4!$1:$1048576,7,FALSE),0)</f>
        <v>0</v>
      </c>
      <c r="K306" s="68">
        <f>+IFERROR(VLOOKUP($B306,[1]Feuil4!$1:$1048576,8,FALSE),0)</f>
        <v>0</v>
      </c>
      <c r="L306" s="68">
        <f>+IFERROR(VLOOKUP($B306,[1]Feuil4!$1:$1048576,6,FALSE),0)</f>
        <v>0</v>
      </c>
      <c r="M306" s="68">
        <f>+IFERROR(VLOOKUP($B306,[1]Feuil4!$1:$1048576,5,FALSE),0)</f>
        <v>0</v>
      </c>
      <c r="N306" s="68">
        <f>+IFERROR(VLOOKUP($B306,[1]Feuil4!$1:$1048576,11,FALSE),0)</f>
        <v>0</v>
      </c>
      <c r="O306" s="68">
        <f>IFERROR(VLOOKUP(A306,'[2]TOTAL M11M12 par région'!$1:$1048576,14,FALSE),0)</f>
        <v>5959.5117597629942</v>
      </c>
      <c r="P306" s="68">
        <f>IFERROR(VLOOKUP(A306,'[3]Recours excep-C2 2016'!$1:$1048576,36,FALSE),0)</f>
        <v>0</v>
      </c>
      <c r="Q306" s="70">
        <f t="shared" si="4"/>
        <v>5959.5117597629942</v>
      </c>
    </row>
    <row r="307" spans="1:18" x14ac:dyDescent="0.25">
      <c r="A307" s="6" t="s">
        <v>336</v>
      </c>
      <c r="B307" s="6" t="s">
        <v>337</v>
      </c>
      <c r="C307" s="6" t="s">
        <v>23</v>
      </c>
      <c r="D307" s="6" t="s">
        <v>299</v>
      </c>
      <c r="E307" s="68">
        <f>+IFERROR(VLOOKUP($B307,[1]Feuil4!$1:$1048576,10,FALSE),0)</f>
        <v>0</v>
      </c>
      <c r="F307" s="68">
        <f>+IFERROR(VLOOKUP($B307,[1]Feuil4!$1:$1048576,9,FALSE),0)</f>
        <v>0</v>
      </c>
      <c r="G307" s="68">
        <f>+IFERROR(VLOOKUP($B307,[1]Feuil4!$1:$1048576,4,FALSE),0)</f>
        <v>0</v>
      </c>
      <c r="H307" s="68">
        <f>+IFERROR(VLOOKUP($B307,[1]Feuil4!$1:$1048576,3,FALSE),0)</f>
        <v>0</v>
      </c>
      <c r="I307" s="68">
        <f>+IFERROR(VLOOKUP($B307,[1]Feuil4!$1:$1048576,2,FALSE),0)</f>
        <v>0</v>
      </c>
      <c r="J307" s="68">
        <f>+IFERROR(VLOOKUP($B307,[1]Feuil4!$1:$1048576,7,FALSE),0)</f>
        <v>0</v>
      </c>
      <c r="K307" s="68">
        <f>+IFERROR(VLOOKUP($B307,[1]Feuil4!$1:$1048576,8,FALSE),0)</f>
        <v>0</v>
      </c>
      <c r="L307" s="68">
        <f>+IFERROR(VLOOKUP($B307,[1]Feuil4!$1:$1048576,6,FALSE),0)</f>
        <v>0</v>
      </c>
      <c r="M307" s="68">
        <f>+IFERROR(VLOOKUP($B307,[1]Feuil4!$1:$1048576,5,FALSE),0)</f>
        <v>0</v>
      </c>
      <c r="N307" s="68">
        <f>+IFERROR(VLOOKUP($B307,[1]Feuil4!$1:$1048576,11,FALSE),0)</f>
        <v>0</v>
      </c>
      <c r="O307" s="68">
        <f>IFERROR(VLOOKUP(A307,'[2]TOTAL M11M12 par région'!$1:$1048576,14,FALSE),0)</f>
        <v>748.7355434158485</v>
      </c>
      <c r="P307" s="68">
        <f>IFERROR(VLOOKUP(A307,'[3]Recours excep-C2 2016'!$1:$1048576,36,FALSE),0)</f>
        <v>0</v>
      </c>
      <c r="Q307" s="70">
        <f t="shared" si="4"/>
        <v>748.7355434158485</v>
      </c>
    </row>
    <row r="308" spans="1:18" hidden="1" x14ac:dyDescent="0.25">
      <c r="A308" s="6" t="s">
        <v>320</v>
      </c>
      <c r="B308" s="6" t="s">
        <v>321</v>
      </c>
      <c r="C308" s="6" t="s">
        <v>23</v>
      </c>
      <c r="D308" s="6" t="s">
        <v>299</v>
      </c>
      <c r="E308" s="68">
        <f>+IFERROR(VLOOKUP($B308,[1]Feuil4!$1:$1048576,10,FALSE),0)</f>
        <v>0</v>
      </c>
      <c r="F308" s="68">
        <f>+IFERROR(VLOOKUP($B308,[1]Feuil4!$1:$1048576,9,FALSE),0)</f>
        <v>0</v>
      </c>
      <c r="G308" s="68">
        <f>+IFERROR(VLOOKUP($B308,[1]Feuil4!$1:$1048576,4,FALSE),0)</f>
        <v>0</v>
      </c>
      <c r="H308" s="68">
        <f>+IFERROR(VLOOKUP($B308,[1]Feuil4!$1:$1048576,3,FALSE),0)</f>
        <v>0</v>
      </c>
      <c r="I308" s="68">
        <f>+IFERROR(VLOOKUP($B308,[1]Feuil4!$1:$1048576,2,FALSE),0)</f>
        <v>0</v>
      </c>
      <c r="J308" s="68">
        <f>+IFERROR(VLOOKUP($B308,[1]Feuil4!$1:$1048576,7,FALSE),0)</f>
        <v>0</v>
      </c>
      <c r="K308" s="68">
        <f>+IFERROR(VLOOKUP($B308,[1]Feuil4!$1:$1048576,8,FALSE),0)</f>
        <v>0</v>
      </c>
      <c r="L308" s="68">
        <f>+IFERROR(VLOOKUP($B308,[1]Feuil4!$1:$1048576,6,FALSE),0)</f>
        <v>0</v>
      </c>
      <c r="M308" s="68">
        <f>+IFERROR(VLOOKUP($B308,[1]Feuil4!$1:$1048576,5,FALSE),0)</f>
        <v>0</v>
      </c>
      <c r="N308" s="68">
        <f>+IFERROR(VLOOKUP($B308,[1]Feuil4!$1:$1048576,11,FALSE),0)</f>
        <v>0</v>
      </c>
      <c r="O308" s="68">
        <f>IFERROR(VLOOKUP(A308,'[2]TOTAL M11M12 par région'!$1:$1048576,14,FALSE),0)</f>
        <v>0</v>
      </c>
      <c r="P308" s="68">
        <f>IFERROR(VLOOKUP(A308,'[3]Recours excep-C2 2016'!$1:$1048576,36,FALSE),0)</f>
        <v>0</v>
      </c>
      <c r="Q308" s="70">
        <f t="shared" si="4"/>
        <v>0</v>
      </c>
    </row>
    <row r="309" spans="1:18" x14ac:dyDescent="0.25">
      <c r="A309" s="6" t="s">
        <v>314</v>
      </c>
      <c r="B309" s="6" t="s">
        <v>315</v>
      </c>
      <c r="C309" s="6" t="s">
        <v>23</v>
      </c>
      <c r="D309" s="6" t="s">
        <v>299</v>
      </c>
      <c r="E309" s="68">
        <f>+IFERROR(VLOOKUP($B309,[1]Feuil4!$1:$1048576,10,FALSE),0)</f>
        <v>0</v>
      </c>
      <c r="F309" s="68">
        <f>+IFERROR(VLOOKUP($B309,[1]Feuil4!$1:$1048576,9,FALSE),0)</f>
        <v>0</v>
      </c>
      <c r="G309" s="68">
        <f>+IFERROR(VLOOKUP($B309,[1]Feuil4!$1:$1048576,4,FALSE),0)</f>
        <v>0</v>
      </c>
      <c r="H309" s="68">
        <f>+IFERROR(VLOOKUP($B309,[1]Feuil4!$1:$1048576,3,FALSE),0)</f>
        <v>0</v>
      </c>
      <c r="I309" s="68">
        <f>+IFERROR(VLOOKUP($B309,[1]Feuil4!$1:$1048576,2,FALSE),0)</f>
        <v>0</v>
      </c>
      <c r="J309" s="68">
        <f>+IFERROR(VLOOKUP($B309,[1]Feuil4!$1:$1048576,7,FALSE),0)</f>
        <v>0</v>
      </c>
      <c r="K309" s="68">
        <f>+IFERROR(VLOOKUP($B309,[1]Feuil4!$1:$1048576,8,FALSE),0)</f>
        <v>0</v>
      </c>
      <c r="L309" s="68">
        <f>+IFERROR(VLOOKUP($B309,[1]Feuil4!$1:$1048576,6,FALSE),0)</f>
        <v>0</v>
      </c>
      <c r="M309" s="68">
        <f>+IFERROR(VLOOKUP($B309,[1]Feuil4!$1:$1048576,5,FALSE),0)</f>
        <v>0</v>
      </c>
      <c r="N309" s="68">
        <f>+IFERROR(VLOOKUP($B309,[1]Feuil4!$1:$1048576,11,FALSE),0)</f>
        <v>0</v>
      </c>
      <c r="O309" s="68">
        <f>IFERROR(VLOOKUP(A309,'[2]TOTAL M11M12 par région'!$1:$1048576,14,FALSE),0)</f>
        <v>24089.326744844526</v>
      </c>
      <c r="P309" s="68">
        <f>IFERROR(VLOOKUP(A309,'[3]Recours excep-C2 2016'!$1:$1048576,36,FALSE),0)</f>
        <v>0</v>
      </c>
      <c r="Q309" s="70">
        <f t="shared" si="4"/>
        <v>24089.326744844526</v>
      </c>
    </row>
    <row r="310" spans="1:18" x14ac:dyDescent="0.25">
      <c r="A310" s="28" t="s">
        <v>1084</v>
      </c>
      <c r="B310" s="36" t="s">
        <v>1124</v>
      </c>
      <c r="C310" s="6" t="s">
        <v>78</v>
      </c>
      <c r="D310" s="6" t="s">
        <v>299</v>
      </c>
      <c r="E310" s="68">
        <f>+IFERROR(VLOOKUP($B310,[1]Feuil4!$1:$1048576,10,FALSE),0)</f>
        <v>0</v>
      </c>
      <c r="F310" s="68">
        <f>+IFERROR(VLOOKUP($B310,[1]Feuil4!$1:$1048576,9,FALSE),0)</f>
        <v>0</v>
      </c>
      <c r="G310" s="68">
        <f>+IFERROR(VLOOKUP($B310,[1]Feuil4!$1:$1048576,4,FALSE),0)</f>
        <v>0</v>
      </c>
      <c r="H310" s="68">
        <f>+IFERROR(VLOOKUP($B310,[1]Feuil4!$1:$1048576,3,FALSE),0)</f>
        <v>0</v>
      </c>
      <c r="I310" s="68">
        <f>+IFERROR(VLOOKUP($B310,[1]Feuil4!$1:$1048576,2,FALSE),0)</f>
        <v>0</v>
      </c>
      <c r="J310" s="68">
        <f>+IFERROR(VLOOKUP($B310,[1]Feuil4!$1:$1048576,7,FALSE),0)</f>
        <v>0</v>
      </c>
      <c r="K310" s="68">
        <f>+IFERROR(VLOOKUP($B310,[1]Feuil4!$1:$1048576,8,FALSE),0)</f>
        <v>0</v>
      </c>
      <c r="L310" s="68">
        <f>+IFERROR(VLOOKUP($B310,[1]Feuil4!$1:$1048576,6,FALSE),0)</f>
        <v>0</v>
      </c>
      <c r="M310" s="68">
        <f>+IFERROR(VLOOKUP($B310,[1]Feuil4!$1:$1048576,5,FALSE),0)</f>
        <v>0</v>
      </c>
      <c r="N310" s="68">
        <f>+IFERROR(VLOOKUP($B310,[1]Feuil4!$1:$1048576,11,FALSE),0)</f>
        <v>0</v>
      </c>
      <c r="O310" s="68">
        <f>IFERROR(VLOOKUP(A310,'[2]TOTAL M11M12 par région'!$1:$1048576,14,FALSE),0)</f>
        <v>0</v>
      </c>
      <c r="P310" s="68">
        <f>IFERROR(VLOOKUP(A310,'[3]Recours excep-C2 2016'!$1:$1048576,36,FALSE),0)</f>
        <v>2970.0993889826191</v>
      </c>
      <c r="Q310" s="70">
        <f t="shared" si="4"/>
        <v>2970.0993889826191</v>
      </c>
    </row>
    <row r="311" spans="1:18" x14ac:dyDescent="0.25">
      <c r="A311" s="6" t="s">
        <v>400</v>
      </c>
      <c r="B311" s="6" t="s">
        <v>401</v>
      </c>
      <c r="C311" s="6" t="s">
        <v>78</v>
      </c>
      <c r="D311" s="6" t="s">
        <v>299</v>
      </c>
      <c r="E311" s="68">
        <f>+IFERROR(VLOOKUP($B311,[1]Feuil4!$1:$1048576,10,FALSE),0)</f>
        <v>0</v>
      </c>
      <c r="F311" s="68">
        <f>+IFERROR(VLOOKUP($B311,[1]Feuil4!$1:$1048576,9,FALSE),0)</f>
        <v>0</v>
      </c>
      <c r="G311" s="68">
        <f>+IFERROR(VLOOKUP($B311,[1]Feuil4!$1:$1048576,4,FALSE),0)</f>
        <v>0</v>
      </c>
      <c r="H311" s="68">
        <f>+IFERROR(VLOOKUP($B311,[1]Feuil4!$1:$1048576,3,FALSE),0)</f>
        <v>0</v>
      </c>
      <c r="I311" s="68">
        <f>+IFERROR(VLOOKUP($B311,[1]Feuil4!$1:$1048576,2,FALSE),0)</f>
        <v>0</v>
      </c>
      <c r="J311" s="68">
        <f>+IFERROR(VLOOKUP($B311,[1]Feuil4!$1:$1048576,7,FALSE),0)</f>
        <v>0</v>
      </c>
      <c r="K311" s="68">
        <f>+IFERROR(VLOOKUP($B311,[1]Feuil4!$1:$1048576,8,FALSE),0)</f>
        <v>0</v>
      </c>
      <c r="L311" s="68">
        <f>+IFERROR(VLOOKUP($B311,[1]Feuil4!$1:$1048576,6,FALSE),0)</f>
        <v>0</v>
      </c>
      <c r="M311" s="68">
        <f>+IFERROR(VLOOKUP($B311,[1]Feuil4!$1:$1048576,5,FALSE),0)</f>
        <v>0</v>
      </c>
      <c r="N311" s="68">
        <f>+IFERROR(VLOOKUP($B311,[1]Feuil4!$1:$1048576,11,FALSE),0)</f>
        <v>0</v>
      </c>
      <c r="O311" s="68">
        <f>IFERROR(VLOOKUP(A311,'[2]TOTAL M11M12 par région'!$1:$1048576,14,FALSE),0)</f>
        <v>0</v>
      </c>
      <c r="P311" s="68">
        <f>IFERROR(VLOOKUP(A311,'[3]Recours excep-C2 2016'!$1:$1048576,36,FALSE),0)</f>
        <v>730.62788520335073</v>
      </c>
      <c r="Q311" s="70">
        <f t="shared" si="4"/>
        <v>730.62788520335073</v>
      </c>
    </row>
    <row r="312" spans="1:18" x14ac:dyDescent="0.25">
      <c r="A312" s="6" t="s">
        <v>316</v>
      </c>
      <c r="B312" s="6" t="s">
        <v>317</v>
      </c>
      <c r="C312" s="6" t="s">
        <v>23</v>
      </c>
      <c r="D312" s="6" t="s">
        <v>299</v>
      </c>
      <c r="E312" s="68">
        <f>+IFERROR(VLOOKUP($B312,[1]Feuil4!$1:$1048576,10,FALSE),0)</f>
        <v>0</v>
      </c>
      <c r="F312" s="68">
        <f>+IFERROR(VLOOKUP($B312,[1]Feuil4!$1:$1048576,9,FALSE),0)</f>
        <v>0</v>
      </c>
      <c r="G312" s="68">
        <f>+IFERROR(VLOOKUP($B312,[1]Feuil4!$1:$1048576,4,FALSE),0)</f>
        <v>0</v>
      </c>
      <c r="H312" s="68">
        <f>+IFERROR(VLOOKUP($B312,[1]Feuil4!$1:$1048576,3,FALSE),0)</f>
        <v>0</v>
      </c>
      <c r="I312" s="68">
        <f>+IFERROR(VLOOKUP($B312,[1]Feuil4!$1:$1048576,2,FALSE),0)</f>
        <v>0</v>
      </c>
      <c r="J312" s="68">
        <f>+IFERROR(VLOOKUP($B312,[1]Feuil4!$1:$1048576,7,FALSE),0)</f>
        <v>0</v>
      </c>
      <c r="K312" s="68">
        <f>+IFERROR(VLOOKUP($B312,[1]Feuil4!$1:$1048576,8,FALSE),0)</f>
        <v>0</v>
      </c>
      <c r="L312" s="68">
        <f>+IFERROR(VLOOKUP($B312,[1]Feuil4!$1:$1048576,6,FALSE),0)</f>
        <v>0</v>
      </c>
      <c r="M312" s="68">
        <f>+IFERROR(VLOOKUP($B312,[1]Feuil4!$1:$1048576,5,FALSE),0)</f>
        <v>0</v>
      </c>
      <c r="N312" s="68">
        <f>+IFERROR(VLOOKUP($B312,[1]Feuil4!$1:$1048576,11,FALSE),0)</f>
        <v>0</v>
      </c>
      <c r="O312" s="68">
        <f>IFERROR(VLOOKUP(A312,'[2]TOTAL M11M12 par région'!$1:$1048576,14,FALSE),0)</f>
        <v>16029.210555710117</v>
      </c>
      <c r="P312" s="68">
        <f>IFERROR(VLOOKUP(A312,'[3]Recours excep-C2 2016'!$1:$1048576,36,FALSE),0)</f>
        <v>0</v>
      </c>
      <c r="Q312" s="70">
        <f t="shared" si="4"/>
        <v>16029.210555710117</v>
      </c>
    </row>
    <row r="313" spans="1:18" x14ac:dyDescent="0.25">
      <c r="A313" s="25" t="s">
        <v>1085</v>
      </c>
      <c r="B313" s="6" t="s">
        <v>1125</v>
      </c>
      <c r="C313" s="6" t="s">
        <v>78</v>
      </c>
      <c r="D313" s="6" t="s">
        <v>299</v>
      </c>
      <c r="E313" s="68">
        <f>+IFERROR(VLOOKUP($B313,[1]Feuil4!$1:$1048576,10,FALSE),0)</f>
        <v>0</v>
      </c>
      <c r="F313" s="68">
        <f>+IFERROR(VLOOKUP($B313,[1]Feuil4!$1:$1048576,9,FALSE),0)</f>
        <v>0</v>
      </c>
      <c r="G313" s="68">
        <f>+IFERROR(VLOOKUP($B313,[1]Feuil4!$1:$1048576,4,FALSE),0)</f>
        <v>0</v>
      </c>
      <c r="H313" s="68">
        <f>+IFERROR(VLOOKUP($B313,[1]Feuil4!$1:$1048576,3,FALSE),0)</f>
        <v>0</v>
      </c>
      <c r="I313" s="68">
        <f>+IFERROR(VLOOKUP($B313,[1]Feuil4!$1:$1048576,2,FALSE),0)</f>
        <v>0</v>
      </c>
      <c r="J313" s="68">
        <f>+IFERROR(VLOOKUP($B313,[1]Feuil4!$1:$1048576,7,FALSE),0)</f>
        <v>0</v>
      </c>
      <c r="K313" s="68">
        <f>+IFERROR(VLOOKUP($B313,[1]Feuil4!$1:$1048576,8,FALSE),0)</f>
        <v>0</v>
      </c>
      <c r="L313" s="68">
        <f>+IFERROR(VLOOKUP($B313,[1]Feuil4!$1:$1048576,6,FALSE),0)</f>
        <v>0</v>
      </c>
      <c r="M313" s="68">
        <f>+IFERROR(VLOOKUP($B313,[1]Feuil4!$1:$1048576,5,FALSE),0)</f>
        <v>0</v>
      </c>
      <c r="N313" s="68">
        <f>+IFERROR(VLOOKUP($B313,[1]Feuil4!$1:$1048576,11,FALSE),0)</f>
        <v>0</v>
      </c>
      <c r="O313" s="68">
        <f>IFERROR(VLOOKUP(A313,'[2]TOTAL M11M12 par région'!$1:$1048576,14,FALSE),0)</f>
        <v>2176.7750134395701</v>
      </c>
      <c r="P313" s="68">
        <f>IFERROR(VLOOKUP(A313,'[3]Recours excep-C2 2016'!$1:$1048576,36,FALSE),0)</f>
        <v>0</v>
      </c>
      <c r="Q313" s="70">
        <f t="shared" si="4"/>
        <v>2176.7750134395701</v>
      </c>
    </row>
    <row r="314" spans="1:18" x14ac:dyDescent="0.25">
      <c r="A314" s="25" t="s">
        <v>334</v>
      </c>
      <c r="B314" s="6" t="s">
        <v>335</v>
      </c>
      <c r="C314" s="6" t="s">
        <v>23</v>
      </c>
      <c r="D314" s="6" t="s">
        <v>299</v>
      </c>
      <c r="E314" s="68">
        <f>+IFERROR(VLOOKUP($B314,[1]Feuil4!$1:$1048576,10,FALSE),0)</f>
        <v>0</v>
      </c>
      <c r="F314" s="68">
        <f>+IFERROR(VLOOKUP($B314,[1]Feuil4!$1:$1048576,9,FALSE),0)</f>
        <v>0</v>
      </c>
      <c r="G314" s="68">
        <f>+IFERROR(VLOOKUP($B314,[1]Feuil4!$1:$1048576,4,FALSE),0)</f>
        <v>0</v>
      </c>
      <c r="H314" s="68">
        <f>+IFERROR(VLOOKUP($B314,[1]Feuil4!$1:$1048576,3,FALSE),0)</f>
        <v>0</v>
      </c>
      <c r="I314" s="68">
        <f>+IFERROR(VLOOKUP($B314,[1]Feuil4!$1:$1048576,2,FALSE),0)</f>
        <v>0</v>
      </c>
      <c r="J314" s="68">
        <f>+IFERROR(VLOOKUP($B314,[1]Feuil4!$1:$1048576,7,FALSE),0)</f>
        <v>0</v>
      </c>
      <c r="K314" s="68">
        <f>+IFERROR(VLOOKUP($B314,[1]Feuil4!$1:$1048576,8,FALSE),0)</f>
        <v>0</v>
      </c>
      <c r="L314" s="68">
        <f>+IFERROR(VLOOKUP($B314,[1]Feuil4!$1:$1048576,6,FALSE),0)</f>
        <v>0</v>
      </c>
      <c r="M314" s="68">
        <f>+IFERROR(VLOOKUP($B314,[1]Feuil4!$1:$1048576,5,FALSE),0)</f>
        <v>0</v>
      </c>
      <c r="N314" s="68">
        <f>+IFERROR(VLOOKUP($B314,[1]Feuil4!$1:$1048576,11,FALSE),0)</f>
        <v>0</v>
      </c>
      <c r="O314" s="68">
        <f>IFERROR(VLOOKUP(A314,'[2]TOTAL M11M12 par région'!$1:$1048576,14,FALSE),0)</f>
        <v>54688.897451518598</v>
      </c>
      <c r="P314" s="68">
        <f>IFERROR(VLOOKUP(A314,'[3]Recours excep-C2 2016'!$1:$1048576,36,FALSE),0)</f>
        <v>21349.788629287294</v>
      </c>
      <c r="Q314" s="70">
        <f t="shared" si="4"/>
        <v>76038.686080805899</v>
      </c>
      <c r="R314"/>
    </row>
    <row r="315" spans="1:18" hidden="1" x14ac:dyDescent="0.25">
      <c r="A315" s="6" t="s">
        <v>332</v>
      </c>
      <c r="B315" s="6" t="s">
        <v>333</v>
      </c>
      <c r="C315" s="6" t="s">
        <v>23</v>
      </c>
      <c r="D315" s="6" t="s">
        <v>299</v>
      </c>
      <c r="E315" s="68">
        <f>+IFERROR(VLOOKUP($B315,[1]Feuil4!$1:$1048576,10,FALSE),0)</f>
        <v>0</v>
      </c>
      <c r="F315" s="68">
        <f>+IFERROR(VLOOKUP($B315,[1]Feuil4!$1:$1048576,9,FALSE),0)</f>
        <v>0</v>
      </c>
      <c r="G315" s="68">
        <f>+IFERROR(VLOOKUP($B315,[1]Feuil4!$1:$1048576,4,FALSE),0)</f>
        <v>0</v>
      </c>
      <c r="H315" s="68">
        <f>+IFERROR(VLOOKUP($B315,[1]Feuil4!$1:$1048576,3,FALSE),0)</f>
        <v>0</v>
      </c>
      <c r="I315" s="68">
        <f>+IFERROR(VLOOKUP($B315,[1]Feuil4!$1:$1048576,2,FALSE),0)</f>
        <v>0</v>
      </c>
      <c r="J315" s="68">
        <f>+IFERROR(VLOOKUP($B315,[1]Feuil4!$1:$1048576,7,FALSE),0)</f>
        <v>0</v>
      </c>
      <c r="K315" s="68">
        <f>+IFERROR(VLOOKUP($B315,[1]Feuil4!$1:$1048576,8,FALSE),0)</f>
        <v>0</v>
      </c>
      <c r="L315" s="68">
        <f>+IFERROR(VLOOKUP($B315,[1]Feuil4!$1:$1048576,6,FALSE),0)</f>
        <v>0</v>
      </c>
      <c r="M315" s="68">
        <f>+IFERROR(VLOOKUP($B315,[1]Feuil4!$1:$1048576,5,FALSE),0)</f>
        <v>0</v>
      </c>
      <c r="N315" s="68">
        <f>+IFERROR(VLOOKUP($B315,[1]Feuil4!$1:$1048576,11,FALSE),0)</f>
        <v>0</v>
      </c>
      <c r="O315" s="68">
        <f>IFERROR(VLOOKUP(A315,'[2]TOTAL M11M12 par région'!$1:$1048576,14,FALSE),0)</f>
        <v>0</v>
      </c>
      <c r="P315" s="68">
        <f>IFERROR(VLOOKUP(A315,'[3]Recours excep-C2 2016'!$1:$1048576,36,FALSE),0)</f>
        <v>0</v>
      </c>
      <c r="Q315" s="70">
        <f t="shared" si="4"/>
        <v>0</v>
      </c>
      <c r="R315"/>
    </row>
    <row r="316" spans="1:18" x14ac:dyDescent="0.25">
      <c r="A316" s="25" t="s">
        <v>837</v>
      </c>
      <c r="B316" s="6" t="s">
        <v>1003</v>
      </c>
      <c r="C316" s="6" t="s">
        <v>23</v>
      </c>
      <c r="D316" s="6" t="s">
        <v>299</v>
      </c>
      <c r="E316" s="68">
        <f>+IFERROR(VLOOKUP($B316,[1]Feuil4!$1:$1048576,10,FALSE),0)</f>
        <v>0</v>
      </c>
      <c r="F316" s="68">
        <f>+IFERROR(VLOOKUP($B316,[1]Feuil4!$1:$1048576,9,FALSE),0)</f>
        <v>0</v>
      </c>
      <c r="G316" s="68">
        <f>+IFERROR(VLOOKUP($B316,[1]Feuil4!$1:$1048576,4,FALSE),0)</f>
        <v>0</v>
      </c>
      <c r="H316" s="68">
        <f>+IFERROR(VLOOKUP($B316,[1]Feuil4!$1:$1048576,3,FALSE),0)</f>
        <v>0</v>
      </c>
      <c r="I316" s="68">
        <f>+IFERROR(VLOOKUP($B316,[1]Feuil4!$1:$1048576,2,FALSE),0)</f>
        <v>0</v>
      </c>
      <c r="J316" s="68">
        <f>+IFERROR(VLOOKUP($B316,[1]Feuil4!$1:$1048576,7,FALSE),0)</f>
        <v>0</v>
      </c>
      <c r="K316" s="68">
        <f>+IFERROR(VLOOKUP($B316,[1]Feuil4!$1:$1048576,8,FALSE),0)</f>
        <v>0</v>
      </c>
      <c r="L316" s="68">
        <f>+IFERROR(VLOOKUP($B316,[1]Feuil4!$1:$1048576,6,FALSE),0)</f>
        <v>0</v>
      </c>
      <c r="M316" s="68">
        <f>+IFERROR(VLOOKUP($B316,[1]Feuil4!$1:$1048576,5,FALSE),0)</f>
        <v>0</v>
      </c>
      <c r="N316" s="68">
        <f>+IFERROR(VLOOKUP($B316,[1]Feuil4!$1:$1048576,11,FALSE),0)</f>
        <v>0</v>
      </c>
      <c r="O316" s="68">
        <f>IFERROR(VLOOKUP(A316,'[2]TOTAL M11M12 par région'!$1:$1048576,14,FALSE),0)</f>
        <v>78844.306914397108</v>
      </c>
      <c r="P316" s="68">
        <f>IFERROR(VLOOKUP(A316,'[3]Recours excep-C2 2016'!$1:$1048576,36,FALSE),0)</f>
        <v>0</v>
      </c>
      <c r="Q316" s="70">
        <f t="shared" si="4"/>
        <v>78844.306914397108</v>
      </c>
      <c r="R316"/>
    </row>
    <row r="317" spans="1:18" x14ac:dyDescent="0.25">
      <c r="A317" s="6" t="s">
        <v>322</v>
      </c>
      <c r="B317" s="6" t="s">
        <v>323</v>
      </c>
      <c r="C317" s="6" t="s">
        <v>23</v>
      </c>
      <c r="D317" s="6" t="s">
        <v>299</v>
      </c>
      <c r="E317" s="68">
        <f>+IFERROR(VLOOKUP($B317,[1]Feuil4!$1:$1048576,10,FALSE),0)</f>
        <v>0</v>
      </c>
      <c r="F317" s="68">
        <f>+IFERROR(VLOOKUP($B317,[1]Feuil4!$1:$1048576,9,FALSE),0)</f>
        <v>0</v>
      </c>
      <c r="G317" s="68">
        <f>+IFERROR(VLOOKUP($B317,[1]Feuil4!$1:$1048576,4,FALSE),0)</f>
        <v>0</v>
      </c>
      <c r="H317" s="68">
        <f>+IFERROR(VLOOKUP($B317,[1]Feuil4!$1:$1048576,3,FALSE),0)</f>
        <v>0</v>
      </c>
      <c r="I317" s="68">
        <f>+IFERROR(VLOOKUP($B317,[1]Feuil4!$1:$1048576,2,FALSE),0)</f>
        <v>0</v>
      </c>
      <c r="J317" s="68">
        <f>+IFERROR(VLOOKUP($B317,[1]Feuil4!$1:$1048576,7,FALSE),0)</f>
        <v>0</v>
      </c>
      <c r="K317" s="68">
        <f>+IFERROR(VLOOKUP($B317,[1]Feuil4!$1:$1048576,8,FALSE),0)</f>
        <v>0</v>
      </c>
      <c r="L317" s="68">
        <f>+IFERROR(VLOOKUP($B317,[1]Feuil4!$1:$1048576,6,FALSE),0)</f>
        <v>0</v>
      </c>
      <c r="M317" s="68">
        <f>+IFERROR(VLOOKUP($B317,[1]Feuil4!$1:$1048576,5,FALSE),0)</f>
        <v>0</v>
      </c>
      <c r="N317" s="68">
        <f>+IFERROR(VLOOKUP($B317,[1]Feuil4!$1:$1048576,11,FALSE),0)</f>
        <v>0</v>
      </c>
      <c r="O317" s="68">
        <f>IFERROR(VLOOKUP(A317,'[2]TOTAL M11M12 par région'!$1:$1048576,14,FALSE),0)</f>
        <v>667.31692380664936</v>
      </c>
      <c r="P317" s="68">
        <f>IFERROR(VLOOKUP(A317,'[3]Recours excep-C2 2016'!$1:$1048576,36,FALSE),0)</f>
        <v>0</v>
      </c>
      <c r="Q317" s="70">
        <f t="shared" si="4"/>
        <v>667.31692380664936</v>
      </c>
      <c r="R317"/>
    </row>
    <row r="318" spans="1:18" x14ac:dyDescent="0.25">
      <c r="A318" s="25" t="s">
        <v>326</v>
      </c>
      <c r="B318" s="6" t="s">
        <v>327</v>
      </c>
      <c r="C318" s="6" t="s">
        <v>23</v>
      </c>
      <c r="D318" s="6" t="s">
        <v>299</v>
      </c>
      <c r="E318" s="68">
        <f>+IFERROR(VLOOKUP($B318,[1]Feuil4!$1:$1048576,10,FALSE),0)</f>
        <v>0</v>
      </c>
      <c r="F318" s="68">
        <f>+IFERROR(VLOOKUP($B318,[1]Feuil4!$1:$1048576,9,FALSE),0)</f>
        <v>0</v>
      </c>
      <c r="G318" s="68">
        <f>+IFERROR(VLOOKUP($B318,[1]Feuil4!$1:$1048576,4,FALSE),0)</f>
        <v>123200</v>
      </c>
      <c r="H318" s="68">
        <f>+IFERROR(VLOOKUP($B318,[1]Feuil4!$1:$1048576,3,FALSE),0)</f>
        <v>0</v>
      </c>
      <c r="I318" s="68">
        <f>+IFERROR(VLOOKUP($B318,[1]Feuil4!$1:$1048576,2,FALSE),0)</f>
        <v>67900</v>
      </c>
      <c r="J318" s="68">
        <f>+IFERROR(VLOOKUP($B318,[1]Feuil4!$1:$1048576,7,FALSE),0)</f>
        <v>0</v>
      </c>
      <c r="K318" s="68">
        <f>+IFERROR(VLOOKUP($B318,[1]Feuil4!$1:$1048576,8,FALSE),0)</f>
        <v>0</v>
      </c>
      <c r="L318" s="68">
        <f>+IFERROR(VLOOKUP($B318,[1]Feuil4!$1:$1048576,6,FALSE),0)</f>
        <v>0</v>
      </c>
      <c r="M318" s="68">
        <f>+IFERROR(VLOOKUP($B318,[1]Feuil4!$1:$1048576,5,FALSE),0)</f>
        <v>0</v>
      </c>
      <c r="N318" s="68">
        <f>+IFERROR(VLOOKUP($B318,[1]Feuil4!$1:$1048576,11,FALSE),0)</f>
        <v>0</v>
      </c>
      <c r="O318" s="68">
        <f>IFERROR(VLOOKUP(A318,'[2]TOTAL M11M12 par région'!$1:$1048576,14,FALSE),0)</f>
        <v>51964.52961035847</v>
      </c>
      <c r="P318" s="68">
        <f>IFERROR(VLOOKUP(A318,'[3]Recours excep-C2 2016'!$1:$1048576,36,FALSE),0)</f>
        <v>0</v>
      </c>
      <c r="Q318" s="70">
        <f t="shared" si="4"/>
        <v>243064.52961035847</v>
      </c>
      <c r="R318"/>
    </row>
    <row r="319" spans="1:18" x14ac:dyDescent="0.25">
      <c r="A319" s="58" t="s">
        <v>1206</v>
      </c>
      <c r="B319" s="6" t="s">
        <v>1126</v>
      </c>
      <c r="C319" s="6" t="s">
        <v>20</v>
      </c>
      <c r="D319" s="6" t="s">
        <v>299</v>
      </c>
      <c r="E319" s="68">
        <f>+IFERROR(VLOOKUP($B319,[1]Feuil4!$1:$1048576,10,FALSE),0)</f>
        <v>0</v>
      </c>
      <c r="F319" s="68">
        <f>+IFERROR(VLOOKUP($B319,[1]Feuil4!$1:$1048576,9,FALSE),0)</f>
        <v>0</v>
      </c>
      <c r="G319" s="68">
        <f>+IFERROR(VLOOKUP($B319,[1]Feuil4!$1:$1048576,4,FALSE),0)</f>
        <v>0</v>
      </c>
      <c r="H319" s="68">
        <f>+IFERROR(VLOOKUP($B319,[1]Feuil4!$1:$1048576,3,FALSE),0)</f>
        <v>0</v>
      </c>
      <c r="I319" s="68">
        <f>+IFERROR(VLOOKUP($B319,[1]Feuil4!$1:$1048576,2,FALSE),0)</f>
        <v>0</v>
      </c>
      <c r="J319" s="68">
        <f>+IFERROR(VLOOKUP($B319,[1]Feuil4!$1:$1048576,7,FALSE),0)</f>
        <v>0</v>
      </c>
      <c r="K319" s="68">
        <f>+IFERROR(VLOOKUP($B319,[1]Feuil4!$1:$1048576,8,FALSE),0)</f>
        <v>0</v>
      </c>
      <c r="L319" s="68">
        <f>+IFERROR(VLOOKUP($B319,[1]Feuil4!$1:$1048576,6,FALSE),0)</f>
        <v>0</v>
      </c>
      <c r="M319" s="68">
        <f>+IFERROR(VLOOKUP($B319,[1]Feuil4!$1:$1048576,5,FALSE),0)</f>
        <v>0</v>
      </c>
      <c r="N319" s="68">
        <f>+IFERROR(VLOOKUP($B319,[1]Feuil4!$1:$1048576,11,FALSE),0)</f>
        <v>0</v>
      </c>
      <c r="O319" s="68">
        <f>IFERROR(VLOOKUP(A319,'[2]TOTAL M11M12 par région'!$1:$1048576,14,FALSE),0)</f>
        <v>454.58934517723151</v>
      </c>
      <c r="P319" s="68">
        <f>IFERROR(VLOOKUP(A319,'[3]Recours excep-C2 2016'!$1:$1048576,36,FALSE),0)</f>
        <v>0</v>
      </c>
      <c r="Q319" s="70">
        <f t="shared" si="4"/>
        <v>454.58934517723151</v>
      </c>
      <c r="R319"/>
    </row>
    <row r="320" spans="1:18" x14ac:dyDescent="0.25">
      <c r="A320" s="25" t="s">
        <v>838</v>
      </c>
      <c r="B320" s="6" t="s">
        <v>839</v>
      </c>
      <c r="C320" s="6" t="s">
        <v>78</v>
      </c>
      <c r="D320" s="6" t="s">
        <v>299</v>
      </c>
      <c r="E320" s="68">
        <f>+IFERROR(VLOOKUP($B320,[1]Feuil4!$1:$1048576,10,FALSE),0)</f>
        <v>0</v>
      </c>
      <c r="F320" s="68">
        <f>+IFERROR(VLOOKUP($B320,[1]Feuil4!$1:$1048576,9,FALSE),0)</f>
        <v>0</v>
      </c>
      <c r="G320" s="68">
        <f>+IFERROR(VLOOKUP($B320,[1]Feuil4!$1:$1048576,4,FALSE),0)</f>
        <v>0</v>
      </c>
      <c r="H320" s="68">
        <f>+IFERROR(VLOOKUP($B320,[1]Feuil4!$1:$1048576,3,FALSE),0)</f>
        <v>0</v>
      </c>
      <c r="I320" s="68">
        <f>+IFERROR(VLOOKUP($B320,[1]Feuil4!$1:$1048576,2,FALSE),0)</f>
        <v>0</v>
      </c>
      <c r="J320" s="68">
        <f>+IFERROR(VLOOKUP($B320,[1]Feuil4!$1:$1048576,7,FALSE),0)</f>
        <v>0</v>
      </c>
      <c r="K320" s="68">
        <f>+IFERROR(VLOOKUP($B320,[1]Feuil4!$1:$1048576,8,FALSE),0)</f>
        <v>0</v>
      </c>
      <c r="L320" s="68">
        <f>+IFERROR(VLOOKUP($B320,[1]Feuil4!$1:$1048576,6,FALSE),0)</f>
        <v>0</v>
      </c>
      <c r="M320" s="68">
        <f>+IFERROR(VLOOKUP($B320,[1]Feuil4!$1:$1048576,5,FALSE),0)</f>
        <v>0</v>
      </c>
      <c r="N320" s="68">
        <f>+IFERROR(VLOOKUP($B320,[1]Feuil4!$1:$1048576,11,FALSE),0)</f>
        <v>0</v>
      </c>
      <c r="O320" s="68">
        <f>IFERROR(VLOOKUP(A320,'[2]TOTAL M11M12 par région'!$1:$1048576,14,FALSE),0)</f>
        <v>3265.1625201593579</v>
      </c>
      <c r="P320" s="68">
        <f>IFERROR(VLOOKUP(A320,'[3]Recours excep-C2 2016'!$1:$1048576,36,FALSE),0)</f>
        <v>0</v>
      </c>
      <c r="Q320" s="70">
        <f t="shared" si="4"/>
        <v>3265.1625201593579</v>
      </c>
      <c r="R320"/>
    </row>
    <row r="321" spans="1:18" x14ac:dyDescent="0.25">
      <c r="A321" s="25" t="s">
        <v>840</v>
      </c>
      <c r="B321" s="6" t="s">
        <v>1034</v>
      </c>
      <c r="C321" s="6" t="s">
        <v>78</v>
      </c>
      <c r="D321" s="6" t="s">
        <v>299</v>
      </c>
      <c r="E321" s="68">
        <f>+IFERROR(VLOOKUP($B321,[1]Feuil4!$1:$1048576,10,FALSE),0)</f>
        <v>0</v>
      </c>
      <c r="F321" s="68">
        <f>+IFERROR(VLOOKUP($B321,[1]Feuil4!$1:$1048576,9,FALSE),0)</f>
        <v>0</v>
      </c>
      <c r="G321" s="68">
        <f>+IFERROR(VLOOKUP($B321,[1]Feuil4!$1:$1048576,4,FALSE),0)</f>
        <v>0</v>
      </c>
      <c r="H321" s="68">
        <f>+IFERROR(VLOOKUP($B321,[1]Feuil4!$1:$1048576,3,FALSE),0)</f>
        <v>0</v>
      </c>
      <c r="I321" s="68">
        <f>+IFERROR(VLOOKUP($B321,[1]Feuil4!$1:$1048576,2,FALSE),0)</f>
        <v>0</v>
      </c>
      <c r="J321" s="68">
        <f>+IFERROR(VLOOKUP($B321,[1]Feuil4!$1:$1048576,7,FALSE),0)</f>
        <v>0</v>
      </c>
      <c r="K321" s="68">
        <f>+IFERROR(VLOOKUP($B321,[1]Feuil4!$1:$1048576,8,FALSE),0)</f>
        <v>0</v>
      </c>
      <c r="L321" s="68">
        <f>+IFERROR(VLOOKUP($B321,[1]Feuil4!$1:$1048576,6,FALSE),0)</f>
        <v>0</v>
      </c>
      <c r="M321" s="68">
        <f>+IFERROR(VLOOKUP($B321,[1]Feuil4!$1:$1048576,5,FALSE),0)</f>
        <v>0</v>
      </c>
      <c r="N321" s="68">
        <f>+IFERROR(VLOOKUP($B321,[1]Feuil4!$1:$1048576,11,FALSE),0)</f>
        <v>0</v>
      </c>
      <c r="O321" s="68">
        <f>IFERROR(VLOOKUP(A321,'[2]TOTAL M11M12 par région'!$1:$1048576,14,FALSE),0)</f>
        <v>14328.860273537866</v>
      </c>
      <c r="P321" s="68">
        <f>IFERROR(VLOOKUP(A321,'[3]Recours excep-C2 2016'!$1:$1048576,36,FALSE),0)</f>
        <v>0</v>
      </c>
      <c r="Q321" s="70">
        <f t="shared" si="4"/>
        <v>14328.860273537866</v>
      </c>
      <c r="R321"/>
    </row>
    <row r="322" spans="1:18" x14ac:dyDescent="0.25">
      <c r="A322" s="6" t="s">
        <v>350</v>
      </c>
      <c r="B322" s="6" t="s">
        <v>351</v>
      </c>
      <c r="C322" s="6" t="s">
        <v>23</v>
      </c>
      <c r="D322" s="6" t="s">
        <v>299</v>
      </c>
      <c r="E322" s="68">
        <f>+IFERROR(VLOOKUP($B322,[1]Feuil4!$1:$1048576,10,FALSE),0)</f>
        <v>0</v>
      </c>
      <c r="F322" s="68">
        <f>+IFERROR(VLOOKUP($B322,[1]Feuil4!$1:$1048576,9,FALSE),0)</f>
        <v>0</v>
      </c>
      <c r="G322" s="68">
        <f>+IFERROR(VLOOKUP($B322,[1]Feuil4!$1:$1048576,4,FALSE),0)</f>
        <v>0</v>
      </c>
      <c r="H322" s="68">
        <f>+IFERROR(VLOOKUP($B322,[1]Feuil4!$1:$1048576,3,FALSE),0)</f>
        <v>0</v>
      </c>
      <c r="I322" s="68">
        <f>+IFERROR(VLOOKUP($B322,[1]Feuil4!$1:$1048576,2,FALSE),0)</f>
        <v>0</v>
      </c>
      <c r="J322" s="68">
        <f>+IFERROR(VLOOKUP($B322,[1]Feuil4!$1:$1048576,7,FALSE),0)</f>
        <v>0</v>
      </c>
      <c r="K322" s="68">
        <f>+IFERROR(VLOOKUP($B322,[1]Feuil4!$1:$1048576,8,FALSE),0)</f>
        <v>0</v>
      </c>
      <c r="L322" s="68">
        <f>+IFERROR(VLOOKUP($B322,[1]Feuil4!$1:$1048576,6,FALSE),0)</f>
        <v>0</v>
      </c>
      <c r="M322" s="68">
        <f>+IFERROR(VLOOKUP($B322,[1]Feuil4!$1:$1048576,5,FALSE),0)</f>
        <v>0</v>
      </c>
      <c r="N322" s="68">
        <f>+IFERROR(VLOOKUP($B322,[1]Feuil4!$1:$1048576,11,FALSE),0)</f>
        <v>0</v>
      </c>
      <c r="O322" s="68">
        <f>IFERROR(VLOOKUP(A322,'[2]TOTAL M11M12 par région'!$1:$1048576,14,FALSE),0)</f>
        <v>52673.327408486075</v>
      </c>
      <c r="P322" s="68">
        <f>IFERROR(VLOOKUP(A322,'[3]Recours excep-C2 2016'!$1:$1048576,36,FALSE),0)</f>
        <v>107023.80777139706</v>
      </c>
      <c r="Q322" s="70">
        <f t="shared" ref="Q322:Q385" si="5">SUM(E322:P322)</f>
        <v>159697.13517988313</v>
      </c>
      <c r="R322"/>
    </row>
    <row r="323" spans="1:18" x14ac:dyDescent="0.25">
      <c r="A323" s="6" t="s">
        <v>348</v>
      </c>
      <c r="B323" s="6" t="s">
        <v>349</v>
      </c>
      <c r="C323" s="6" t="s">
        <v>23</v>
      </c>
      <c r="D323" s="6" t="s">
        <v>299</v>
      </c>
      <c r="E323" s="68">
        <f>+IFERROR(VLOOKUP($B323,[1]Feuil4!$1:$1048576,10,FALSE),0)</f>
        <v>0</v>
      </c>
      <c r="F323" s="68">
        <f>+IFERROR(VLOOKUP($B323,[1]Feuil4!$1:$1048576,9,FALSE),0)</f>
        <v>0</v>
      </c>
      <c r="G323" s="68">
        <f>+IFERROR(VLOOKUP($B323,[1]Feuil4!$1:$1048576,4,FALSE),0)</f>
        <v>0</v>
      </c>
      <c r="H323" s="68">
        <f>+IFERROR(VLOOKUP($B323,[1]Feuil4!$1:$1048576,3,FALSE),0)</f>
        <v>0</v>
      </c>
      <c r="I323" s="68">
        <f>+IFERROR(VLOOKUP($B323,[1]Feuil4!$1:$1048576,2,FALSE),0)</f>
        <v>0</v>
      </c>
      <c r="J323" s="68">
        <f>+IFERROR(VLOOKUP($B323,[1]Feuil4!$1:$1048576,7,FALSE),0)</f>
        <v>0</v>
      </c>
      <c r="K323" s="68">
        <f>+IFERROR(VLOOKUP($B323,[1]Feuil4!$1:$1048576,8,FALSE),0)</f>
        <v>0</v>
      </c>
      <c r="L323" s="68">
        <f>+IFERROR(VLOOKUP($B323,[1]Feuil4!$1:$1048576,6,FALSE),0)</f>
        <v>0</v>
      </c>
      <c r="M323" s="68">
        <f>+IFERROR(VLOOKUP($B323,[1]Feuil4!$1:$1048576,5,FALSE),0)</f>
        <v>0</v>
      </c>
      <c r="N323" s="68">
        <f>+IFERROR(VLOOKUP($B323,[1]Feuil4!$1:$1048576,11,FALSE),0)</f>
        <v>0</v>
      </c>
      <c r="O323" s="68">
        <f>IFERROR(VLOOKUP(A323,'[2]TOTAL M11M12 par région'!$1:$1048576,14,FALSE),0)</f>
        <v>18824.863753485901</v>
      </c>
      <c r="P323" s="68">
        <f>IFERROR(VLOOKUP(A323,'[3]Recours excep-C2 2016'!$1:$1048576,36,FALSE),0)</f>
        <v>0</v>
      </c>
      <c r="Q323" s="70">
        <f t="shared" si="5"/>
        <v>18824.863753485901</v>
      </c>
      <c r="R323"/>
    </row>
    <row r="324" spans="1:18" x14ac:dyDescent="0.25">
      <c r="A324" s="6" t="s">
        <v>338</v>
      </c>
      <c r="B324" s="6" t="s">
        <v>339</v>
      </c>
      <c r="C324" s="6" t="s">
        <v>23</v>
      </c>
      <c r="D324" s="6" t="s">
        <v>299</v>
      </c>
      <c r="E324" s="68">
        <f>+IFERROR(VLOOKUP($B324,[1]Feuil4!$1:$1048576,10,FALSE),0)</f>
        <v>0</v>
      </c>
      <c r="F324" s="68">
        <f>+IFERROR(VLOOKUP($B324,[1]Feuil4!$1:$1048576,9,FALSE),0)</f>
        <v>0</v>
      </c>
      <c r="G324" s="68">
        <f>+IFERROR(VLOOKUP($B324,[1]Feuil4!$1:$1048576,4,FALSE),0)</f>
        <v>0</v>
      </c>
      <c r="H324" s="68">
        <f>+IFERROR(VLOOKUP($B324,[1]Feuil4!$1:$1048576,3,FALSE),0)</f>
        <v>0</v>
      </c>
      <c r="I324" s="68">
        <f>+IFERROR(VLOOKUP($B324,[1]Feuil4!$1:$1048576,2,FALSE),0)</f>
        <v>0</v>
      </c>
      <c r="J324" s="68">
        <f>+IFERROR(VLOOKUP($B324,[1]Feuil4!$1:$1048576,7,FALSE),0)</f>
        <v>0</v>
      </c>
      <c r="K324" s="68">
        <f>+IFERROR(VLOOKUP($B324,[1]Feuil4!$1:$1048576,8,FALSE),0)</f>
        <v>0</v>
      </c>
      <c r="L324" s="68">
        <f>+IFERROR(VLOOKUP($B324,[1]Feuil4!$1:$1048576,6,FALSE),0)</f>
        <v>0</v>
      </c>
      <c r="M324" s="68">
        <f>+IFERROR(VLOOKUP($B324,[1]Feuil4!$1:$1048576,5,FALSE),0)</f>
        <v>0</v>
      </c>
      <c r="N324" s="68">
        <f>+IFERROR(VLOOKUP($B324,[1]Feuil4!$1:$1048576,11,FALSE),0)</f>
        <v>0</v>
      </c>
      <c r="O324" s="68">
        <f>IFERROR(VLOOKUP(A324,'[2]TOTAL M11M12 par région'!$1:$1048576,14,FALSE),0)</f>
        <v>14998.363235543191</v>
      </c>
      <c r="P324" s="68">
        <f>IFERROR(VLOOKUP(A324,'[3]Recours excep-C2 2016'!$1:$1048576,36,FALSE),0)</f>
        <v>0</v>
      </c>
      <c r="Q324" s="70">
        <f t="shared" si="5"/>
        <v>14998.363235543191</v>
      </c>
      <c r="R324"/>
    </row>
    <row r="325" spans="1:18" hidden="1" x14ac:dyDescent="0.25">
      <c r="A325" s="6" t="s">
        <v>328</v>
      </c>
      <c r="B325" s="6" t="s">
        <v>329</v>
      </c>
      <c r="C325" s="6" t="s">
        <v>23</v>
      </c>
      <c r="D325" s="6" t="s">
        <v>299</v>
      </c>
      <c r="E325" s="68">
        <f>+IFERROR(VLOOKUP($B325,[1]Feuil4!$1:$1048576,10,FALSE),0)</f>
        <v>0</v>
      </c>
      <c r="F325" s="68">
        <f>+IFERROR(VLOOKUP($B325,[1]Feuil4!$1:$1048576,9,FALSE),0)</f>
        <v>0</v>
      </c>
      <c r="G325" s="68">
        <f>+IFERROR(VLOOKUP($B325,[1]Feuil4!$1:$1048576,4,FALSE),0)</f>
        <v>0</v>
      </c>
      <c r="H325" s="68">
        <f>+IFERROR(VLOOKUP($B325,[1]Feuil4!$1:$1048576,3,FALSE),0)</f>
        <v>0</v>
      </c>
      <c r="I325" s="68">
        <f>+IFERROR(VLOOKUP($B325,[1]Feuil4!$1:$1048576,2,FALSE),0)</f>
        <v>0</v>
      </c>
      <c r="J325" s="68">
        <f>+IFERROR(VLOOKUP($B325,[1]Feuil4!$1:$1048576,7,FALSE),0)</f>
        <v>0</v>
      </c>
      <c r="K325" s="68">
        <f>+IFERROR(VLOOKUP($B325,[1]Feuil4!$1:$1048576,8,FALSE),0)</f>
        <v>0</v>
      </c>
      <c r="L325" s="68">
        <f>+IFERROR(VLOOKUP($B325,[1]Feuil4!$1:$1048576,6,FALSE),0)</f>
        <v>0</v>
      </c>
      <c r="M325" s="68">
        <f>+IFERROR(VLOOKUP($B325,[1]Feuil4!$1:$1048576,5,FALSE),0)</f>
        <v>0</v>
      </c>
      <c r="N325" s="68">
        <f>+IFERROR(VLOOKUP($B325,[1]Feuil4!$1:$1048576,11,FALSE),0)</f>
        <v>0</v>
      </c>
      <c r="O325" s="68">
        <f>IFERROR(VLOOKUP(A325,'[2]TOTAL M11M12 par région'!$1:$1048576,14,FALSE),0)</f>
        <v>0</v>
      </c>
      <c r="P325" s="68">
        <f>IFERROR(VLOOKUP(A325,'[3]Recours excep-C2 2016'!$1:$1048576,36,FALSE),0)</f>
        <v>0</v>
      </c>
      <c r="Q325" s="70">
        <f t="shared" si="5"/>
        <v>0</v>
      </c>
      <c r="R325"/>
    </row>
    <row r="326" spans="1:18" x14ac:dyDescent="0.25">
      <c r="A326" s="25" t="s">
        <v>364</v>
      </c>
      <c r="B326" s="6" t="s">
        <v>365</v>
      </c>
      <c r="C326" s="6" t="s">
        <v>20</v>
      </c>
      <c r="D326" s="6" t="s">
        <v>299</v>
      </c>
      <c r="E326" s="68">
        <f>+IFERROR(VLOOKUP($B326,[1]Feuil4!$1:$1048576,10,FALSE),0)</f>
        <v>0</v>
      </c>
      <c r="F326" s="68">
        <f>+IFERROR(VLOOKUP($B326,[1]Feuil4!$1:$1048576,9,FALSE),0)</f>
        <v>0</v>
      </c>
      <c r="G326" s="68">
        <f>+IFERROR(VLOOKUP($B326,[1]Feuil4!$1:$1048576,4,FALSE),0)</f>
        <v>0</v>
      </c>
      <c r="H326" s="68">
        <f>+IFERROR(VLOOKUP($B326,[1]Feuil4!$1:$1048576,3,FALSE),0)</f>
        <v>0</v>
      </c>
      <c r="I326" s="68">
        <f>+IFERROR(VLOOKUP($B326,[1]Feuil4!$1:$1048576,2,FALSE),0)</f>
        <v>0</v>
      </c>
      <c r="J326" s="68">
        <f>+IFERROR(VLOOKUP($B326,[1]Feuil4!$1:$1048576,7,FALSE),0)</f>
        <v>0</v>
      </c>
      <c r="K326" s="68">
        <f>+IFERROR(VLOOKUP($B326,[1]Feuil4!$1:$1048576,8,FALSE),0)</f>
        <v>0</v>
      </c>
      <c r="L326" s="68">
        <f>+IFERROR(VLOOKUP($B326,[1]Feuil4!$1:$1048576,6,FALSE),0)</f>
        <v>0</v>
      </c>
      <c r="M326" s="68">
        <f>+IFERROR(VLOOKUP($B326,[1]Feuil4!$1:$1048576,5,FALSE),0)</f>
        <v>0</v>
      </c>
      <c r="N326" s="68">
        <f>+IFERROR(VLOOKUP($B326,[1]Feuil4!$1:$1048576,11,FALSE),0)</f>
        <v>0</v>
      </c>
      <c r="O326" s="68">
        <f>IFERROR(VLOOKUP(A326,'[2]TOTAL M11M12 par région'!$1:$1048576,14,FALSE),0)</f>
        <v>17849.856531311409</v>
      </c>
      <c r="P326" s="68">
        <f>IFERROR(VLOOKUP(A326,'[3]Recours excep-C2 2016'!$1:$1048576,36,FALSE),0)</f>
        <v>0</v>
      </c>
      <c r="Q326" s="70">
        <f t="shared" si="5"/>
        <v>17849.856531311409</v>
      </c>
      <c r="R326"/>
    </row>
    <row r="327" spans="1:18" s="63" customFormat="1" x14ac:dyDescent="0.25">
      <c r="A327" s="71" t="s">
        <v>1226</v>
      </c>
      <c r="B327" s="64" t="s">
        <v>1253</v>
      </c>
      <c r="C327" s="64" t="s">
        <v>78</v>
      </c>
      <c r="D327" s="64" t="s">
        <v>299</v>
      </c>
      <c r="E327" s="68">
        <f>+IFERROR(VLOOKUP($B327,[1]Feuil4!$1:$1048576,10,FALSE),0)</f>
        <v>0</v>
      </c>
      <c r="F327" s="68">
        <f>+IFERROR(VLOOKUP($B327,[1]Feuil4!$1:$1048576,9,FALSE),0)</f>
        <v>0</v>
      </c>
      <c r="G327" s="68">
        <f>+IFERROR(VLOOKUP($B327,[1]Feuil4!$1:$1048576,4,FALSE),0)</f>
        <v>0</v>
      </c>
      <c r="H327" s="68">
        <f>+IFERROR(VLOOKUP($B327,[1]Feuil4!$1:$1048576,3,FALSE),0)</f>
        <v>0</v>
      </c>
      <c r="I327" s="68">
        <f>+IFERROR(VLOOKUP($B327,[1]Feuil4!$1:$1048576,2,FALSE),0)</f>
        <v>0</v>
      </c>
      <c r="J327" s="68">
        <f>+IFERROR(VLOOKUP($B327,[1]Feuil4!$1:$1048576,7,FALSE),0)</f>
        <v>0</v>
      </c>
      <c r="K327" s="68">
        <f>+IFERROR(VLOOKUP($B327,[1]Feuil4!$1:$1048576,8,FALSE),0)</f>
        <v>0</v>
      </c>
      <c r="L327" s="68">
        <f>+IFERROR(VLOOKUP($B327,[1]Feuil4!$1:$1048576,6,FALSE),0)</f>
        <v>0</v>
      </c>
      <c r="M327" s="68">
        <f>+IFERROR(VLOOKUP($B327,[1]Feuil4!$1:$1048576,5,FALSE),0)</f>
        <v>0</v>
      </c>
      <c r="N327" s="68">
        <f>+IFERROR(VLOOKUP($B327,[1]Feuil4!$1:$1048576,11,FALSE),0)</f>
        <v>0</v>
      </c>
      <c r="O327" s="68">
        <f>IFERROR(VLOOKUP(A327,'[2]TOTAL M11M12 par région'!$1:$1048576,14,FALSE),0)</f>
        <v>1604.4277935189475</v>
      </c>
      <c r="P327" s="68">
        <f>IFERROR(VLOOKUP(A327,'[3]Recours excep-C2 2016'!$1:$1048576,36,FALSE),0)</f>
        <v>0</v>
      </c>
      <c r="Q327" s="70">
        <f t="shared" si="5"/>
        <v>1604.4277935189475</v>
      </c>
    </row>
    <row r="328" spans="1:18" x14ac:dyDescent="0.25">
      <c r="A328" s="6" t="s">
        <v>388</v>
      </c>
      <c r="B328" s="6" t="s">
        <v>389</v>
      </c>
      <c r="C328" s="6" t="s">
        <v>78</v>
      </c>
      <c r="D328" s="6" t="s">
        <v>299</v>
      </c>
      <c r="E328" s="68">
        <f>+IFERROR(VLOOKUP($B328,[1]Feuil4!$1:$1048576,10,FALSE),0)</f>
        <v>0</v>
      </c>
      <c r="F328" s="68">
        <f>+IFERROR(VLOOKUP($B328,[1]Feuil4!$1:$1048576,9,FALSE),0)</f>
        <v>0</v>
      </c>
      <c r="G328" s="68">
        <f>+IFERROR(VLOOKUP($B328,[1]Feuil4!$1:$1048576,4,FALSE),0)</f>
        <v>0</v>
      </c>
      <c r="H328" s="68">
        <f>+IFERROR(VLOOKUP($B328,[1]Feuil4!$1:$1048576,3,FALSE),0)</f>
        <v>0</v>
      </c>
      <c r="I328" s="68">
        <f>+IFERROR(VLOOKUP($B328,[1]Feuil4!$1:$1048576,2,FALSE),0)</f>
        <v>0</v>
      </c>
      <c r="J328" s="68">
        <f>+IFERROR(VLOOKUP($B328,[1]Feuil4!$1:$1048576,7,FALSE),0)</f>
        <v>0</v>
      </c>
      <c r="K328" s="68">
        <f>+IFERROR(VLOOKUP($B328,[1]Feuil4!$1:$1048576,8,FALSE),0)</f>
        <v>0</v>
      </c>
      <c r="L328" s="68">
        <f>+IFERROR(VLOOKUP($B328,[1]Feuil4!$1:$1048576,6,FALSE),0)</f>
        <v>0</v>
      </c>
      <c r="M328" s="68">
        <f>+IFERROR(VLOOKUP($B328,[1]Feuil4!$1:$1048576,5,FALSE),0)</f>
        <v>0</v>
      </c>
      <c r="N328" s="68">
        <f>+IFERROR(VLOOKUP($B328,[1]Feuil4!$1:$1048576,11,FALSE),0)</f>
        <v>0</v>
      </c>
      <c r="O328" s="68">
        <f>IFERROR(VLOOKUP(A328,'[2]TOTAL M11M12 par région'!$1:$1048576,14,FALSE),0)</f>
        <v>1842.3721884368169</v>
      </c>
      <c r="P328" s="68">
        <f>IFERROR(VLOOKUP(A328,'[3]Recours excep-C2 2016'!$1:$1048576,36,FALSE),0)</f>
        <v>1197364.2015021374</v>
      </c>
      <c r="Q328" s="70">
        <f t="shared" si="5"/>
        <v>1199206.5736905742</v>
      </c>
      <c r="R328"/>
    </row>
    <row r="329" spans="1:18" hidden="1" x14ac:dyDescent="0.25">
      <c r="A329" s="25" t="s">
        <v>1086</v>
      </c>
      <c r="B329" s="6" t="s">
        <v>1127</v>
      </c>
      <c r="C329" s="6" t="s">
        <v>78</v>
      </c>
      <c r="D329" s="6" t="s">
        <v>299</v>
      </c>
      <c r="E329" s="68">
        <f>+IFERROR(VLOOKUP($B329,[1]Feuil4!$1:$1048576,10,FALSE),0)</f>
        <v>0</v>
      </c>
      <c r="F329" s="68">
        <f>+IFERROR(VLOOKUP($B329,[1]Feuil4!$1:$1048576,9,FALSE),0)</f>
        <v>0</v>
      </c>
      <c r="G329" s="68">
        <f>+IFERROR(VLOOKUP($B329,[1]Feuil4!$1:$1048576,4,FALSE),0)</f>
        <v>0</v>
      </c>
      <c r="H329" s="68">
        <f>+IFERROR(VLOOKUP($B329,[1]Feuil4!$1:$1048576,3,FALSE),0)</f>
        <v>0</v>
      </c>
      <c r="I329" s="68">
        <f>+IFERROR(VLOOKUP($B329,[1]Feuil4!$1:$1048576,2,FALSE),0)</f>
        <v>0</v>
      </c>
      <c r="J329" s="68">
        <f>+IFERROR(VLOOKUP($B329,[1]Feuil4!$1:$1048576,7,FALSE),0)</f>
        <v>0</v>
      </c>
      <c r="K329" s="68">
        <f>+IFERROR(VLOOKUP($B329,[1]Feuil4!$1:$1048576,8,FALSE),0)</f>
        <v>0</v>
      </c>
      <c r="L329" s="68">
        <f>+IFERROR(VLOOKUP($B329,[1]Feuil4!$1:$1048576,6,FALSE),0)</f>
        <v>0</v>
      </c>
      <c r="M329" s="68">
        <f>+IFERROR(VLOOKUP($B329,[1]Feuil4!$1:$1048576,5,FALSE),0)</f>
        <v>0</v>
      </c>
      <c r="N329" s="68">
        <f>+IFERROR(VLOOKUP($B329,[1]Feuil4!$1:$1048576,11,FALSE),0)</f>
        <v>0</v>
      </c>
      <c r="O329" s="68">
        <f>IFERROR(VLOOKUP(A329,'[2]TOTAL M11M12 par région'!$1:$1048576,14,FALSE),0)</f>
        <v>0</v>
      </c>
      <c r="P329" s="68">
        <f>IFERROR(VLOOKUP(A329,'[3]Recours excep-C2 2016'!$1:$1048576,36,FALSE),0)</f>
        <v>0</v>
      </c>
      <c r="Q329" s="70">
        <f t="shared" si="5"/>
        <v>0</v>
      </c>
      <c r="R329"/>
    </row>
    <row r="330" spans="1:18" x14ac:dyDescent="0.25">
      <c r="A330" s="29" t="s">
        <v>1035</v>
      </c>
      <c r="B330" s="26" t="s">
        <v>1036</v>
      </c>
      <c r="C330" s="6" t="s">
        <v>50</v>
      </c>
      <c r="D330" s="6" t="s">
        <v>299</v>
      </c>
      <c r="E330" s="68">
        <f>+IFERROR(VLOOKUP($B330,[1]Feuil4!$1:$1048576,10,FALSE),0)</f>
        <v>0</v>
      </c>
      <c r="F330" s="68">
        <f>+IFERROR(VLOOKUP($B330,[1]Feuil4!$1:$1048576,9,FALSE),0)</f>
        <v>0</v>
      </c>
      <c r="G330" s="68">
        <f>+IFERROR(VLOOKUP($B330,[1]Feuil4!$1:$1048576,4,FALSE),0)</f>
        <v>0</v>
      </c>
      <c r="H330" s="68">
        <f>+IFERROR(VLOOKUP($B330,[1]Feuil4!$1:$1048576,3,FALSE),0)</f>
        <v>0</v>
      </c>
      <c r="I330" s="68">
        <f>+IFERROR(VLOOKUP($B330,[1]Feuil4!$1:$1048576,2,FALSE),0)</f>
        <v>0</v>
      </c>
      <c r="J330" s="68">
        <f>+IFERROR(VLOOKUP($B330,[1]Feuil4!$1:$1048576,7,FALSE),0)</f>
        <v>0</v>
      </c>
      <c r="K330" s="68">
        <f>+IFERROR(VLOOKUP($B330,[1]Feuil4!$1:$1048576,8,FALSE),0)</f>
        <v>0</v>
      </c>
      <c r="L330" s="68">
        <f>+IFERROR(VLOOKUP($B330,[1]Feuil4!$1:$1048576,6,FALSE),0)</f>
        <v>0</v>
      </c>
      <c r="M330" s="68">
        <f>+IFERROR(VLOOKUP($B330,[1]Feuil4!$1:$1048576,5,FALSE),0)</f>
        <v>0</v>
      </c>
      <c r="N330" s="68">
        <f>+IFERROR(VLOOKUP($B330,[1]Feuil4!$1:$1048576,11,FALSE),0)</f>
        <v>0</v>
      </c>
      <c r="O330" s="68">
        <f>IFERROR(VLOOKUP(A330,'[2]TOTAL M11M12 par région'!$1:$1048576,14,FALSE),0)</f>
        <v>43648.800235639355</v>
      </c>
      <c r="P330" s="68">
        <f>IFERROR(VLOOKUP(A330,'[3]Recours excep-C2 2016'!$1:$1048576,36,FALSE),0)</f>
        <v>0</v>
      </c>
      <c r="Q330" s="70">
        <f t="shared" si="5"/>
        <v>43648.800235639355</v>
      </c>
      <c r="R330"/>
    </row>
    <row r="331" spans="1:18" x14ac:dyDescent="0.25">
      <c r="A331" s="25" t="s">
        <v>841</v>
      </c>
      <c r="B331" s="6" t="s">
        <v>1037</v>
      </c>
      <c r="C331" s="26" t="s">
        <v>20</v>
      </c>
      <c r="D331" s="6" t="s">
        <v>299</v>
      </c>
      <c r="E331" s="68">
        <f>+IFERROR(VLOOKUP($B331,[1]Feuil4!$1:$1048576,10,FALSE),0)</f>
        <v>0</v>
      </c>
      <c r="F331" s="68">
        <f>+IFERROR(VLOOKUP($B331,[1]Feuil4!$1:$1048576,9,FALSE),0)</f>
        <v>0</v>
      </c>
      <c r="G331" s="68">
        <f>+IFERROR(VLOOKUP($B331,[1]Feuil4!$1:$1048576,4,FALSE),0)</f>
        <v>0</v>
      </c>
      <c r="H331" s="68">
        <f>+IFERROR(VLOOKUP($B331,[1]Feuil4!$1:$1048576,3,FALSE),0)</f>
        <v>0</v>
      </c>
      <c r="I331" s="68">
        <f>+IFERROR(VLOOKUP($B331,[1]Feuil4!$1:$1048576,2,FALSE),0)</f>
        <v>0</v>
      </c>
      <c r="J331" s="68">
        <f>+IFERROR(VLOOKUP($B331,[1]Feuil4!$1:$1048576,7,FALSE),0)</f>
        <v>0</v>
      </c>
      <c r="K331" s="68">
        <f>+IFERROR(VLOOKUP($B331,[1]Feuil4!$1:$1048576,8,FALSE),0)</f>
        <v>0</v>
      </c>
      <c r="L331" s="68">
        <f>+IFERROR(VLOOKUP($B331,[1]Feuil4!$1:$1048576,6,FALSE),0)</f>
        <v>0</v>
      </c>
      <c r="M331" s="68">
        <f>+IFERROR(VLOOKUP($B331,[1]Feuil4!$1:$1048576,5,FALSE),0)</f>
        <v>0</v>
      </c>
      <c r="N331" s="68">
        <f>+IFERROR(VLOOKUP($B331,[1]Feuil4!$1:$1048576,11,FALSE),0)</f>
        <v>0</v>
      </c>
      <c r="O331" s="68">
        <f>IFERROR(VLOOKUP(A331,'[2]TOTAL M11M12 par région'!$1:$1048576,14,FALSE),0)</f>
        <v>6952.5443317186327</v>
      </c>
      <c r="P331" s="68">
        <f>IFERROR(VLOOKUP(A331,'[3]Recours excep-C2 2016'!$1:$1048576,36,FALSE),0)</f>
        <v>0</v>
      </c>
      <c r="Q331" s="70">
        <f t="shared" si="5"/>
        <v>6952.5443317186327</v>
      </c>
      <c r="R331"/>
    </row>
    <row r="332" spans="1:18" x14ac:dyDescent="0.25">
      <c r="A332" s="25" t="s">
        <v>384</v>
      </c>
      <c r="B332" s="6" t="s">
        <v>385</v>
      </c>
      <c r="C332" s="6" t="s">
        <v>20</v>
      </c>
      <c r="D332" s="6" t="s">
        <v>299</v>
      </c>
      <c r="E332" s="68">
        <f>+IFERROR(VLOOKUP($B332,[1]Feuil4!$1:$1048576,10,FALSE),0)</f>
        <v>0</v>
      </c>
      <c r="F332" s="68">
        <f>+IFERROR(VLOOKUP($B332,[1]Feuil4!$1:$1048576,9,FALSE),0)</f>
        <v>0</v>
      </c>
      <c r="G332" s="68">
        <f>+IFERROR(VLOOKUP($B332,[1]Feuil4!$1:$1048576,4,FALSE),0)</f>
        <v>0</v>
      </c>
      <c r="H332" s="68">
        <f>+IFERROR(VLOOKUP($B332,[1]Feuil4!$1:$1048576,3,FALSE),0)</f>
        <v>0</v>
      </c>
      <c r="I332" s="68">
        <f>+IFERROR(VLOOKUP($B332,[1]Feuil4!$1:$1048576,2,FALSE),0)</f>
        <v>0</v>
      </c>
      <c r="J332" s="68">
        <f>+IFERROR(VLOOKUP($B332,[1]Feuil4!$1:$1048576,7,FALSE),0)</f>
        <v>0</v>
      </c>
      <c r="K332" s="68">
        <f>+IFERROR(VLOOKUP($B332,[1]Feuil4!$1:$1048576,8,FALSE),0)</f>
        <v>0</v>
      </c>
      <c r="L332" s="68">
        <f>+IFERROR(VLOOKUP($B332,[1]Feuil4!$1:$1048576,6,FALSE),0)</f>
        <v>0</v>
      </c>
      <c r="M332" s="68">
        <f>+IFERROR(VLOOKUP($B332,[1]Feuil4!$1:$1048576,5,FALSE),0)</f>
        <v>0</v>
      </c>
      <c r="N332" s="68">
        <f>+IFERROR(VLOOKUP($B332,[1]Feuil4!$1:$1048576,11,FALSE),0)</f>
        <v>0</v>
      </c>
      <c r="O332" s="68">
        <f>IFERROR(VLOOKUP(A332,'[2]TOTAL M11M12 par région'!$1:$1048576,14,FALSE),0)</f>
        <v>99635.127164301521</v>
      </c>
      <c r="P332" s="68">
        <f>IFERROR(VLOOKUP(A332,'[3]Recours excep-C2 2016'!$1:$1048576,36,FALSE),0)</f>
        <v>195298.5391022765</v>
      </c>
      <c r="Q332" s="70">
        <f t="shared" si="5"/>
        <v>294933.66626657802</v>
      </c>
      <c r="R332"/>
    </row>
    <row r="333" spans="1:18" x14ac:dyDescent="0.25">
      <c r="A333" s="6" t="s">
        <v>302</v>
      </c>
      <c r="B333" s="6" t="s">
        <v>303</v>
      </c>
      <c r="C333" s="6" t="s">
        <v>20</v>
      </c>
      <c r="D333" s="6" t="s">
        <v>299</v>
      </c>
      <c r="E333" s="68">
        <f>+IFERROR(VLOOKUP($B333,[1]Feuil4!$1:$1048576,10,FALSE),0)</f>
        <v>0</v>
      </c>
      <c r="F333" s="68">
        <f>+IFERROR(VLOOKUP($B333,[1]Feuil4!$1:$1048576,9,FALSE),0)</f>
        <v>0</v>
      </c>
      <c r="G333" s="68">
        <f>+IFERROR(VLOOKUP($B333,[1]Feuil4!$1:$1048576,4,FALSE),0)</f>
        <v>0</v>
      </c>
      <c r="H333" s="68">
        <f>+IFERROR(VLOOKUP($B333,[1]Feuil4!$1:$1048576,3,FALSE),0)</f>
        <v>0</v>
      </c>
      <c r="I333" s="68">
        <f>+IFERROR(VLOOKUP($B333,[1]Feuil4!$1:$1048576,2,FALSE),0)</f>
        <v>0</v>
      </c>
      <c r="J333" s="68">
        <f>+IFERROR(VLOOKUP($B333,[1]Feuil4!$1:$1048576,7,FALSE),0)</f>
        <v>0</v>
      </c>
      <c r="K333" s="68">
        <f>+IFERROR(VLOOKUP($B333,[1]Feuil4!$1:$1048576,8,FALSE),0)</f>
        <v>0</v>
      </c>
      <c r="L333" s="68">
        <f>+IFERROR(VLOOKUP($B333,[1]Feuil4!$1:$1048576,6,FALSE),0)</f>
        <v>0</v>
      </c>
      <c r="M333" s="68">
        <f>+IFERROR(VLOOKUP($B333,[1]Feuil4!$1:$1048576,5,FALSE),0)</f>
        <v>0</v>
      </c>
      <c r="N333" s="68">
        <f>+IFERROR(VLOOKUP($B333,[1]Feuil4!$1:$1048576,11,FALSE),0)</f>
        <v>0</v>
      </c>
      <c r="O333" s="68">
        <f>IFERROR(VLOOKUP(A333,'[2]TOTAL M11M12 par région'!$1:$1048576,14,FALSE),0)</f>
        <v>2206.619746479555</v>
      </c>
      <c r="P333" s="68">
        <f>IFERROR(VLOOKUP(A333,'[3]Recours excep-C2 2016'!$1:$1048576,36,FALSE),0)</f>
        <v>2192280.7631729441</v>
      </c>
      <c r="Q333" s="70">
        <f t="shared" si="5"/>
        <v>2194487.3829194237</v>
      </c>
      <c r="R333"/>
    </row>
    <row r="334" spans="1:18" x14ac:dyDescent="0.25">
      <c r="A334" s="25" t="s">
        <v>842</v>
      </c>
      <c r="B334" s="6" t="s">
        <v>1038</v>
      </c>
      <c r="C334" s="6" t="s">
        <v>20</v>
      </c>
      <c r="D334" s="6" t="s">
        <v>299</v>
      </c>
      <c r="E334" s="68">
        <f>+IFERROR(VLOOKUP($B334,[1]Feuil4!$1:$1048576,10,FALSE),0)</f>
        <v>0</v>
      </c>
      <c r="F334" s="68">
        <f>+IFERROR(VLOOKUP($B334,[1]Feuil4!$1:$1048576,9,FALSE),0)</f>
        <v>0</v>
      </c>
      <c r="G334" s="68">
        <f>+IFERROR(VLOOKUP($B334,[1]Feuil4!$1:$1048576,4,FALSE),0)</f>
        <v>0</v>
      </c>
      <c r="H334" s="68">
        <f>+IFERROR(VLOOKUP($B334,[1]Feuil4!$1:$1048576,3,FALSE),0)</f>
        <v>0</v>
      </c>
      <c r="I334" s="68">
        <f>+IFERROR(VLOOKUP($B334,[1]Feuil4!$1:$1048576,2,FALSE),0)</f>
        <v>0</v>
      </c>
      <c r="J334" s="68">
        <f>+IFERROR(VLOOKUP($B334,[1]Feuil4!$1:$1048576,7,FALSE),0)</f>
        <v>0</v>
      </c>
      <c r="K334" s="68">
        <f>+IFERROR(VLOOKUP($B334,[1]Feuil4!$1:$1048576,8,FALSE),0)</f>
        <v>0</v>
      </c>
      <c r="L334" s="68">
        <f>+IFERROR(VLOOKUP($B334,[1]Feuil4!$1:$1048576,6,FALSE),0)</f>
        <v>0</v>
      </c>
      <c r="M334" s="68">
        <f>+IFERROR(VLOOKUP($B334,[1]Feuil4!$1:$1048576,5,FALSE),0)</f>
        <v>0</v>
      </c>
      <c r="N334" s="68">
        <f>+IFERROR(VLOOKUP($B334,[1]Feuil4!$1:$1048576,11,FALSE),0)</f>
        <v>0</v>
      </c>
      <c r="O334" s="68">
        <f>IFERROR(VLOOKUP(A334,'[2]TOTAL M11M12 par région'!$1:$1048576,14,FALSE),0)</f>
        <v>1443.9982472888205</v>
      </c>
      <c r="P334" s="68">
        <f>IFERROR(VLOOKUP(A334,'[3]Recours excep-C2 2016'!$1:$1048576,36,FALSE),0)</f>
        <v>0</v>
      </c>
      <c r="Q334" s="70">
        <f t="shared" si="5"/>
        <v>1443.9982472888205</v>
      </c>
      <c r="R334"/>
    </row>
    <row r="335" spans="1:18" hidden="1" x14ac:dyDescent="0.25">
      <c r="A335" s="6" t="s">
        <v>354</v>
      </c>
      <c r="B335" s="6" t="s">
        <v>355</v>
      </c>
      <c r="C335" s="6" t="s">
        <v>23</v>
      </c>
      <c r="D335" s="6" t="s">
        <v>299</v>
      </c>
      <c r="E335" s="68">
        <f>+IFERROR(VLOOKUP($B335,[1]Feuil4!$1:$1048576,10,FALSE),0)</f>
        <v>0</v>
      </c>
      <c r="F335" s="68">
        <f>+IFERROR(VLOOKUP($B335,[1]Feuil4!$1:$1048576,9,FALSE),0)</f>
        <v>0</v>
      </c>
      <c r="G335" s="68">
        <f>+IFERROR(VLOOKUP($B335,[1]Feuil4!$1:$1048576,4,FALSE),0)</f>
        <v>0</v>
      </c>
      <c r="H335" s="68">
        <f>+IFERROR(VLOOKUP($B335,[1]Feuil4!$1:$1048576,3,FALSE),0)</f>
        <v>0</v>
      </c>
      <c r="I335" s="68">
        <f>+IFERROR(VLOOKUP($B335,[1]Feuil4!$1:$1048576,2,FALSE),0)</f>
        <v>0</v>
      </c>
      <c r="J335" s="68">
        <f>+IFERROR(VLOOKUP($B335,[1]Feuil4!$1:$1048576,7,FALSE),0)</f>
        <v>0</v>
      </c>
      <c r="K335" s="68">
        <f>+IFERROR(VLOOKUP($B335,[1]Feuil4!$1:$1048576,8,FALSE),0)</f>
        <v>0</v>
      </c>
      <c r="L335" s="68">
        <f>+IFERROR(VLOOKUP($B335,[1]Feuil4!$1:$1048576,6,FALSE),0)</f>
        <v>0</v>
      </c>
      <c r="M335" s="68">
        <f>+IFERROR(VLOOKUP($B335,[1]Feuil4!$1:$1048576,5,FALSE),0)</f>
        <v>0</v>
      </c>
      <c r="N335" s="68">
        <f>+IFERROR(VLOOKUP($B335,[1]Feuil4!$1:$1048576,11,FALSE),0)</f>
        <v>0</v>
      </c>
      <c r="O335" s="68">
        <f>IFERROR(VLOOKUP(A335,'[2]TOTAL M11M12 par région'!$1:$1048576,14,FALSE),0)</f>
        <v>0</v>
      </c>
      <c r="P335" s="68">
        <f>IFERROR(VLOOKUP(A335,'[3]Recours excep-C2 2016'!$1:$1048576,36,FALSE),0)</f>
        <v>0</v>
      </c>
      <c r="Q335" s="70">
        <f t="shared" si="5"/>
        <v>0</v>
      </c>
      <c r="R335"/>
    </row>
    <row r="336" spans="1:18" hidden="1" x14ac:dyDescent="0.25">
      <c r="A336" s="6" t="s">
        <v>300</v>
      </c>
      <c r="B336" s="6" t="s">
        <v>301</v>
      </c>
      <c r="C336" s="6" t="s">
        <v>23</v>
      </c>
      <c r="D336" s="6" t="s">
        <v>299</v>
      </c>
      <c r="E336" s="68">
        <f>+IFERROR(VLOOKUP($B336,[1]Feuil4!$1:$1048576,10,FALSE),0)</f>
        <v>0</v>
      </c>
      <c r="F336" s="68">
        <f>+IFERROR(VLOOKUP($B336,[1]Feuil4!$1:$1048576,9,FALSE),0)</f>
        <v>0</v>
      </c>
      <c r="G336" s="68">
        <f>+IFERROR(VLOOKUP($B336,[1]Feuil4!$1:$1048576,4,FALSE),0)</f>
        <v>0</v>
      </c>
      <c r="H336" s="68">
        <f>+IFERROR(VLOOKUP($B336,[1]Feuil4!$1:$1048576,3,FALSE),0)</f>
        <v>0</v>
      </c>
      <c r="I336" s="68">
        <f>+IFERROR(VLOOKUP($B336,[1]Feuil4!$1:$1048576,2,FALSE),0)</f>
        <v>0</v>
      </c>
      <c r="J336" s="68">
        <f>+IFERROR(VLOOKUP($B336,[1]Feuil4!$1:$1048576,7,FALSE),0)</f>
        <v>0</v>
      </c>
      <c r="K336" s="68">
        <f>+IFERROR(VLOOKUP($B336,[1]Feuil4!$1:$1048576,8,FALSE),0)</f>
        <v>0</v>
      </c>
      <c r="L336" s="68">
        <f>+IFERROR(VLOOKUP($B336,[1]Feuil4!$1:$1048576,6,FALSE),0)</f>
        <v>0</v>
      </c>
      <c r="M336" s="68">
        <f>+IFERROR(VLOOKUP($B336,[1]Feuil4!$1:$1048576,5,FALSE),0)</f>
        <v>0</v>
      </c>
      <c r="N336" s="68">
        <f>+IFERROR(VLOOKUP($B336,[1]Feuil4!$1:$1048576,11,FALSE),0)</f>
        <v>0</v>
      </c>
      <c r="O336" s="68">
        <f>IFERROR(VLOOKUP(A336,'[2]TOTAL M11M12 par région'!$1:$1048576,14,FALSE),0)</f>
        <v>0</v>
      </c>
      <c r="P336" s="68">
        <f>IFERROR(VLOOKUP(A336,'[3]Recours excep-C2 2016'!$1:$1048576,36,FALSE),0)</f>
        <v>0</v>
      </c>
      <c r="Q336" s="70">
        <f t="shared" si="5"/>
        <v>0</v>
      </c>
      <c r="R336"/>
    </row>
    <row r="337" spans="1:18" x14ac:dyDescent="0.25">
      <c r="A337" s="6" t="s">
        <v>386</v>
      </c>
      <c r="B337" s="6" t="s">
        <v>387</v>
      </c>
      <c r="C337" s="6" t="s">
        <v>78</v>
      </c>
      <c r="D337" s="6" t="s">
        <v>299</v>
      </c>
      <c r="E337" s="68">
        <f>+IFERROR(VLOOKUP($B337,[1]Feuil4!$1:$1048576,10,FALSE),0)</f>
        <v>0</v>
      </c>
      <c r="F337" s="68">
        <f>+IFERROR(VLOOKUP($B337,[1]Feuil4!$1:$1048576,9,FALSE),0)</f>
        <v>0</v>
      </c>
      <c r="G337" s="68">
        <f>+IFERROR(VLOOKUP($B337,[1]Feuil4!$1:$1048576,4,FALSE),0)</f>
        <v>0</v>
      </c>
      <c r="H337" s="68">
        <f>+IFERROR(VLOOKUP($B337,[1]Feuil4!$1:$1048576,3,FALSE),0)</f>
        <v>0</v>
      </c>
      <c r="I337" s="68">
        <f>+IFERROR(VLOOKUP($B337,[1]Feuil4!$1:$1048576,2,FALSE),0)</f>
        <v>0</v>
      </c>
      <c r="J337" s="68">
        <f>+IFERROR(VLOOKUP($B337,[1]Feuil4!$1:$1048576,7,FALSE),0)</f>
        <v>0</v>
      </c>
      <c r="K337" s="68">
        <f>+IFERROR(VLOOKUP($B337,[1]Feuil4!$1:$1048576,8,FALSE),0)</f>
        <v>0</v>
      </c>
      <c r="L337" s="68">
        <f>+IFERROR(VLOOKUP($B337,[1]Feuil4!$1:$1048576,6,FALSE),0)</f>
        <v>0</v>
      </c>
      <c r="M337" s="68">
        <f>+IFERROR(VLOOKUP($B337,[1]Feuil4!$1:$1048576,5,FALSE),0)</f>
        <v>0</v>
      </c>
      <c r="N337" s="68">
        <f>+IFERROR(VLOOKUP($B337,[1]Feuil4!$1:$1048576,11,FALSE),0)</f>
        <v>0</v>
      </c>
      <c r="O337" s="68">
        <f>IFERROR(VLOOKUP(A337,'[2]TOTAL M11M12 par région'!$1:$1048576,14,FALSE),0)</f>
        <v>25667.541378281909</v>
      </c>
      <c r="P337" s="68">
        <f>IFERROR(VLOOKUP(A337,'[3]Recours excep-C2 2016'!$1:$1048576,36,FALSE),0)</f>
        <v>29717.747766484954</v>
      </c>
      <c r="Q337" s="70">
        <f t="shared" si="5"/>
        <v>55385.289144766866</v>
      </c>
      <c r="R337"/>
    </row>
    <row r="338" spans="1:18" x14ac:dyDescent="0.25">
      <c r="A338" s="25" t="s">
        <v>1087</v>
      </c>
      <c r="B338" s="6" t="s">
        <v>1033</v>
      </c>
      <c r="C338" s="6" t="s">
        <v>78</v>
      </c>
      <c r="D338" s="6" t="s">
        <v>299</v>
      </c>
      <c r="E338" s="68">
        <f>+IFERROR(VLOOKUP($B338,[1]Feuil4!$1:$1048576,10,FALSE),0)</f>
        <v>0</v>
      </c>
      <c r="F338" s="68">
        <f>+IFERROR(VLOOKUP($B338,[1]Feuil4!$1:$1048576,9,FALSE),0)</f>
        <v>0</v>
      </c>
      <c r="G338" s="68">
        <f>+IFERROR(VLOOKUP($B338,[1]Feuil4!$1:$1048576,4,FALSE),0)</f>
        <v>0</v>
      </c>
      <c r="H338" s="68">
        <f>+IFERROR(VLOOKUP($B338,[1]Feuil4!$1:$1048576,3,FALSE),0)</f>
        <v>0</v>
      </c>
      <c r="I338" s="68">
        <f>+IFERROR(VLOOKUP($B338,[1]Feuil4!$1:$1048576,2,FALSE),0)</f>
        <v>0</v>
      </c>
      <c r="J338" s="68">
        <f>+IFERROR(VLOOKUP($B338,[1]Feuil4!$1:$1048576,7,FALSE),0)</f>
        <v>0</v>
      </c>
      <c r="K338" s="68">
        <f>+IFERROR(VLOOKUP($B338,[1]Feuil4!$1:$1048576,8,FALSE),0)</f>
        <v>0</v>
      </c>
      <c r="L338" s="68">
        <f>+IFERROR(VLOOKUP($B338,[1]Feuil4!$1:$1048576,6,FALSE),0)</f>
        <v>0</v>
      </c>
      <c r="M338" s="68">
        <f>+IFERROR(VLOOKUP($B338,[1]Feuil4!$1:$1048576,5,FALSE),0)</f>
        <v>0</v>
      </c>
      <c r="N338" s="68">
        <f>+IFERROR(VLOOKUP($B338,[1]Feuil4!$1:$1048576,11,FALSE),0)</f>
        <v>0</v>
      </c>
      <c r="O338" s="68">
        <f>IFERROR(VLOOKUP(A338,'[2]TOTAL M11M12 par région'!$1:$1048576,14,FALSE),0)</f>
        <v>3208.8574249714729</v>
      </c>
      <c r="P338" s="68">
        <f>IFERROR(VLOOKUP(A338,'[3]Recours excep-C2 2016'!$1:$1048576,36,FALSE),0)</f>
        <v>0</v>
      </c>
      <c r="Q338" s="70">
        <f t="shared" si="5"/>
        <v>3208.8574249714729</v>
      </c>
      <c r="R338"/>
    </row>
    <row r="339" spans="1:18" x14ac:dyDescent="0.25">
      <c r="A339" s="25" t="s">
        <v>843</v>
      </c>
      <c r="B339" s="6" t="s">
        <v>844</v>
      </c>
      <c r="C339" s="6" t="s">
        <v>78</v>
      </c>
      <c r="D339" s="6" t="s">
        <v>299</v>
      </c>
      <c r="E339" s="68">
        <f>+IFERROR(VLOOKUP($B339,[1]Feuil4!$1:$1048576,10,FALSE),0)</f>
        <v>0</v>
      </c>
      <c r="F339" s="68">
        <f>+IFERROR(VLOOKUP($B339,[1]Feuil4!$1:$1048576,9,FALSE),0)</f>
        <v>0</v>
      </c>
      <c r="G339" s="68">
        <f>+IFERROR(VLOOKUP($B339,[1]Feuil4!$1:$1048576,4,FALSE),0)</f>
        <v>0</v>
      </c>
      <c r="H339" s="68">
        <f>+IFERROR(VLOOKUP($B339,[1]Feuil4!$1:$1048576,3,FALSE),0)</f>
        <v>0</v>
      </c>
      <c r="I339" s="68">
        <f>+IFERROR(VLOOKUP($B339,[1]Feuil4!$1:$1048576,2,FALSE),0)</f>
        <v>0</v>
      </c>
      <c r="J339" s="68">
        <f>+IFERROR(VLOOKUP($B339,[1]Feuil4!$1:$1048576,7,FALSE),0)</f>
        <v>0</v>
      </c>
      <c r="K339" s="68">
        <f>+IFERROR(VLOOKUP($B339,[1]Feuil4!$1:$1048576,8,FALSE),0)</f>
        <v>0</v>
      </c>
      <c r="L339" s="68">
        <f>+IFERROR(VLOOKUP($B339,[1]Feuil4!$1:$1048576,6,FALSE),0)</f>
        <v>0</v>
      </c>
      <c r="M339" s="68">
        <f>+IFERROR(VLOOKUP($B339,[1]Feuil4!$1:$1048576,5,FALSE),0)</f>
        <v>0</v>
      </c>
      <c r="N339" s="68">
        <f>+IFERROR(VLOOKUP($B339,[1]Feuil4!$1:$1048576,11,FALSE),0)</f>
        <v>0</v>
      </c>
      <c r="O339" s="68">
        <f>IFERROR(VLOOKUP(A339,'[2]TOTAL M11M12 par région'!$1:$1048576,14,FALSE),0)</f>
        <v>26045.301607789646</v>
      </c>
      <c r="P339" s="68">
        <f>IFERROR(VLOOKUP(A339,'[3]Recours excep-C2 2016'!$1:$1048576,36,FALSE),0)</f>
        <v>0</v>
      </c>
      <c r="Q339" s="70">
        <f t="shared" si="5"/>
        <v>26045.301607789646</v>
      </c>
      <c r="R339"/>
    </row>
    <row r="340" spans="1:18" x14ac:dyDescent="0.25">
      <c r="A340" s="6" t="s">
        <v>304</v>
      </c>
      <c r="B340" s="6" t="s">
        <v>305</v>
      </c>
      <c r="C340" s="6" t="s">
        <v>78</v>
      </c>
      <c r="D340" s="6" t="s">
        <v>299</v>
      </c>
      <c r="E340" s="68">
        <f>+IFERROR(VLOOKUP($B340,[1]Feuil4!$1:$1048576,10,FALSE),0)</f>
        <v>0</v>
      </c>
      <c r="F340" s="68">
        <f>+IFERROR(VLOOKUP($B340,[1]Feuil4!$1:$1048576,9,FALSE),0)</f>
        <v>0</v>
      </c>
      <c r="G340" s="68">
        <f>+IFERROR(VLOOKUP($B340,[1]Feuil4!$1:$1048576,4,FALSE),0)</f>
        <v>0</v>
      </c>
      <c r="H340" s="68">
        <f>+IFERROR(VLOOKUP($B340,[1]Feuil4!$1:$1048576,3,FALSE),0)</f>
        <v>0</v>
      </c>
      <c r="I340" s="68">
        <f>+IFERROR(VLOOKUP($B340,[1]Feuil4!$1:$1048576,2,FALSE),0)</f>
        <v>0</v>
      </c>
      <c r="J340" s="68">
        <f>+IFERROR(VLOOKUP($B340,[1]Feuil4!$1:$1048576,7,FALSE),0)</f>
        <v>0</v>
      </c>
      <c r="K340" s="68">
        <f>+IFERROR(VLOOKUP($B340,[1]Feuil4!$1:$1048576,8,FALSE),0)</f>
        <v>0</v>
      </c>
      <c r="L340" s="68">
        <f>+IFERROR(VLOOKUP($B340,[1]Feuil4!$1:$1048576,6,FALSE),0)</f>
        <v>0</v>
      </c>
      <c r="M340" s="68">
        <f>+IFERROR(VLOOKUP($B340,[1]Feuil4!$1:$1048576,5,FALSE),0)</f>
        <v>0</v>
      </c>
      <c r="N340" s="68">
        <f>+IFERROR(VLOOKUP($B340,[1]Feuil4!$1:$1048576,11,FALSE),0)</f>
        <v>0</v>
      </c>
      <c r="O340" s="68">
        <f>IFERROR(VLOOKUP(A340,'[2]TOTAL M11M12 par région'!$1:$1048576,14,FALSE),0)</f>
        <v>0</v>
      </c>
      <c r="P340" s="68">
        <f>IFERROR(VLOOKUP(A340,'[3]Recours excep-C2 2016'!$1:$1048576,36,FALSE),0)</f>
        <v>95446.804759295919</v>
      </c>
      <c r="Q340" s="70">
        <f t="shared" si="5"/>
        <v>95446.804759295919</v>
      </c>
      <c r="R340"/>
    </row>
    <row r="341" spans="1:18" x14ac:dyDescent="0.25">
      <c r="A341" s="25" t="s">
        <v>845</v>
      </c>
      <c r="B341" s="6" t="s">
        <v>846</v>
      </c>
      <c r="C341" s="6" t="s">
        <v>78</v>
      </c>
      <c r="D341" s="6" t="s">
        <v>299</v>
      </c>
      <c r="E341" s="68">
        <f>+IFERROR(VLOOKUP($B341,[1]Feuil4!$1:$1048576,10,FALSE),0)</f>
        <v>0</v>
      </c>
      <c r="F341" s="68">
        <f>+IFERROR(VLOOKUP($B341,[1]Feuil4!$1:$1048576,9,FALSE),0)</f>
        <v>0</v>
      </c>
      <c r="G341" s="68">
        <f>+IFERROR(VLOOKUP($B341,[1]Feuil4!$1:$1048576,4,FALSE),0)</f>
        <v>0</v>
      </c>
      <c r="H341" s="68">
        <f>+IFERROR(VLOOKUP($B341,[1]Feuil4!$1:$1048576,3,FALSE),0)</f>
        <v>0</v>
      </c>
      <c r="I341" s="68">
        <f>+IFERROR(VLOOKUP($B341,[1]Feuil4!$1:$1048576,2,FALSE),0)</f>
        <v>0</v>
      </c>
      <c r="J341" s="68">
        <f>+IFERROR(VLOOKUP($B341,[1]Feuil4!$1:$1048576,7,FALSE),0)</f>
        <v>0</v>
      </c>
      <c r="K341" s="68">
        <f>+IFERROR(VLOOKUP($B341,[1]Feuil4!$1:$1048576,8,FALSE),0)</f>
        <v>0</v>
      </c>
      <c r="L341" s="68">
        <f>+IFERROR(VLOOKUP($B341,[1]Feuil4!$1:$1048576,6,FALSE),0)</f>
        <v>0</v>
      </c>
      <c r="M341" s="68">
        <f>+IFERROR(VLOOKUP($B341,[1]Feuil4!$1:$1048576,5,FALSE),0)</f>
        <v>0</v>
      </c>
      <c r="N341" s="68">
        <f>+IFERROR(VLOOKUP($B341,[1]Feuil4!$1:$1048576,11,FALSE),0)</f>
        <v>0</v>
      </c>
      <c r="O341" s="68">
        <f>IFERROR(VLOOKUP(A341,'[2]TOTAL M11M12 par région'!$1:$1048576,14,FALSE),0)</f>
        <v>13584.172595036056</v>
      </c>
      <c r="P341" s="68">
        <f>IFERROR(VLOOKUP(A341,'[3]Recours excep-C2 2016'!$1:$1048576,36,FALSE),0)</f>
        <v>0</v>
      </c>
      <c r="Q341" s="70">
        <f t="shared" si="5"/>
        <v>13584.172595036056</v>
      </c>
      <c r="R341"/>
    </row>
    <row r="342" spans="1:18" hidden="1" x14ac:dyDescent="0.25">
      <c r="A342" s="8" t="s">
        <v>360</v>
      </c>
      <c r="B342" s="9" t="s">
        <v>361</v>
      </c>
      <c r="C342" s="6" t="s">
        <v>78</v>
      </c>
      <c r="D342" s="6" t="s">
        <v>299</v>
      </c>
      <c r="E342" s="68">
        <f>+IFERROR(VLOOKUP($B342,[1]Feuil4!$1:$1048576,10,FALSE),0)</f>
        <v>0</v>
      </c>
      <c r="F342" s="68">
        <f>+IFERROR(VLOOKUP($B342,[1]Feuil4!$1:$1048576,9,FALSE),0)</f>
        <v>0</v>
      </c>
      <c r="G342" s="68">
        <f>+IFERROR(VLOOKUP($B342,[1]Feuil4!$1:$1048576,4,FALSE),0)</f>
        <v>0</v>
      </c>
      <c r="H342" s="68">
        <f>+IFERROR(VLOOKUP($B342,[1]Feuil4!$1:$1048576,3,FALSE),0)</f>
        <v>0</v>
      </c>
      <c r="I342" s="68">
        <f>+IFERROR(VLOOKUP($B342,[1]Feuil4!$1:$1048576,2,FALSE),0)</f>
        <v>0</v>
      </c>
      <c r="J342" s="68">
        <f>+IFERROR(VLOOKUP($B342,[1]Feuil4!$1:$1048576,7,FALSE),0)</f>
        <v>0</v>
      </c>
      <c r="K342" s="68">
        <f>+IFERROR(VLOOKUP($B342,[1]Feuil4!$1:$1048576,8,FALSE),0)</f>
        <v>0</v>
      </c>
      <c r="L342" s="68">
        <f>+IFERROR(VLOOKUP($B342,[1]Feuil4!$1:$1048576,6,FALSE),0)</f>
        <v>0</v>
      </c>
      <c r="M342" s="68">
        <f>+IFERROR(VLOOKUP($B342,[1]Feuil4!$1:$1048576,5,FALSE),0)</f>
        <v>0</v>
      </c>
      <c r="N342" s="68">
        <f>+IFERROR(VLOOKUP($B342,[1]Feuil4!$1:$1048576,11,FALSE),0)</f>
        <v>0</v>
      </c>
      <c r="O342" s="68">
        <f>IFERROR(VLOOKUP(A342,'[2]TOTAL M11M12 par région'!$1:$1048576,14,FALSE),0)</f>
        <v>0</v>
      </c>
      <c r="P342" s="68">
        <f>IFERROR(VLOOKUP(A342,'[3]Recours excep-C2 2016'!$1:$1048576,36,FALSE),0)</f>
        <v>0</v>
      </c>
      <c r="Q342" s="70">
        <f t="shared" si="5"/>
        <v>0</v>
      </c>
      <c r="R342"/>
    </row>
    <row r="343" spans="1:18" x14ac:dyDescent="0.25">
      <c r="A343" s="6" t="s">
        <v>402</v>
      </c>
      <c r="B343" s="6" t="s">
        <v>403</v>
      </c>
      <c r="C343" s="6" t="s">
        <v>20</v>
      </c>
      <c r="D343" s="6" t="s">
        <v>299</v>
      </c>
      <c r="E343" s="68">
        <f>+IFERROR(VLOOKUP($B343,[1]Feuil4!$1:$1048576,10,FALSE),0)</f>
        <v>0</v>
      </c>
      <c r="F343" s="68">
        <f>+IFERROR(VLOOKUP($B343,[1]Feuil4!$1:$1048576,9,FALSE),0)</f>
        <v>0</v>
      </c>
      <c r="G343" s="68">
        <f>+IFERROR(VLOOKUP($B343,[1]Feuil4!$1:$1048576,4,FALSE),0)</f>
        <v>0</v>
      </c>
      <c r="H343" s="68">
        <f>+IFERROR(VLOOKUP($B343,[1]Feuil4!$1:$1048576,3,FALSE),0)</f>
        <v>0</v>
      </c>
      <c r="I343" s="68">
        <f>+IFERROR(VLOOKUP($B343,[1]Feuil4!$1:$1048576,2,FALSE),0)</f>
        <v>0</v>
      </c>
      <c r="J343" s="68">
        <f>+IFERROR(VLOOKUP($B343,[1]Feuil4!$1:$1048576,7,FALSE),0)</f>
        <v>0</v>
      </c>
      <c r="K343" s="68">
        <f>+IFERROR(VLOOKUP($B343,[1]Feuil4!$1:$1048576,8,FALSE),0)</f>
        <v>0</v>
      </c>
      <c r="L343" s="68">
        <f>+IFERROR(VLOOKUP($B343,[1]Feuil4!$1:$1048576,6,FALSE),0)</f>
        <v>0</v>
      </c>
      <c r="M343" s="68">
        <f>+IFERROR(VLOOKUP($B343,[1]Feuil4!$1:$1048576,5,FALSE),0)</f>
        <v>0</v>
      </c>
      <c r="N343" s="68">
        <f>+IFERROR(VLOOKUP($B343,[1]Feuil4!$1:$1048576,11,FALSE),0)</f>
        <v>0</v>
      </c>
      <c r="O343" s="68">
        <f>IFERROR(VLOOKUP(A343,'[2]TOTAL M11M12 par région'!$1:$1048576,14,FALSE),0)</f>
        <v>10633.373174895889</v>
      </c>
      <c r="P343" s="68">
        <f>IFERROR(VLOOKUP(A343,'[3]Recours excep-C2 2016'!$1:$1048576,36,FALSE),0)</f>
        <v>0</v>
      </c>
      <c r="Q343" s="70">
        <f t="shared" si="5"/>
        <v>10633.373174895889</v>
      </c>
      <c r="R343"/>
    </row>
    <row r="344" spans="1:18" x14ac:dyDescent="0.25">
      <c r="A344" s="25" t="s">
        <v>379</v>
      </c>
      <c r="B344" s="6" t="s">
        <v>380</v>
      </c>
      <c r="C344" s="6" t="s">
        <v>23</v>
      </c>
      <c r="D344" s="6" t="s">
        <v>299</v>
      </c>
      <c r="E344" s="68">
        <f>+IFERROR(VLOOKUP($B344,[1]Feuil4!$1:$1048576,10,FALSE),0)</f>
        <v>0</v>
      </c>
      <c r="F344" s="68">
        <f>+IFERROR(VLOOKUP($B344,[1]Feuil4!$1:$1048576,9,FALSE),0)</f>
        <v>0</v>
      </c>
      <c r="G344" s="68">
        <f>+IFERROR(VLOOKUP($B344,[1]Feuil4!$1:$1048576,4,FALSE),0)</f>
        <v>0</v>
      </c>
      <c r="H344" s="68">
        <f>+IFERROR(VLOOKUP($B344,[1]Feuil4!$1:$1048576,3,FALSE),0)</f>
        <v>0</v>
      </c>
      <c r="I344" s="68">
        <f>+IFERROR(VLOOKUP($B344,[1]Feuil4!$1:$1048576,2,FALSE),0)</f>
        <v>0</v>
      </c>
      <c r="J344" s="68">
        <f>+IFERROR(VLOOKUP($B344,[1]Feuil4!$1:$1048576,7,FALSE),0)</f>
        <v>0</v>
      </c>
      <c r="K344" s="68">
        <f>+IFERROR(VLOOKUP($B344,[1]Feuil4!$1:$1048576,8,FALSE),0)</f>
        <v>0</v>
      </c>
      <c r="L344" s="68">
        <f>+IFERROR(VLOOKUP($B344,[1]Feuil4!$1:$1048576,6,FALSE),0)</f>
        <v>0</v>
      </c>
      <c r="M344" s="68">
        <f>+IFERROR(VLOOKUP($B344,[1]Feuil4!$1:$1048576,5,FALSE),0)</f>
        <v>0</v>
      </c>
      <c r="N344" s="68">
        <f>+IFERROR(VLOOKUP($B344,[1]Feuil4!$1:$1048576,11,FALSE),0)</f>
        <v>0</v>
      </c>
      <c r="O344" s="68">
        <f>IFERROR(VLOOKUP(A344,'[2]TOTAL M11M12 par région'!$1:$1048576,14,FALSE),0)</f>
        <v>74750.603936894855</v>
      </c>
      <c r="P344" s="68">
        <f>IFERROR(VLOOKUP(A344,'[3]Recours excep-C2 2016'!$1:$1048576,36,FALSE),0)</f>
        <v>0</v>
      </c>
      <c r="Q344" s="70">
        <f t="shared" si="5"/>
        <v>74750.603936894855</v>
      </c>
      <c r="R344"/>
    </row>
    <row r="345" spans="1:18" x14ac:dyDescent="0.25">
      <c r="A345" s="6" t="s">
        <v>306</v>
      </c>
      <c r="B345" s="6" t="s">
        <v>307</v>
      </c>
      <c r="C345" s="6" t="s">
        <v>23</v>
      </c>
      <c r="D345" s="6" t="s">
        <v>299</v>
      </c>
      <c r="E345" s="68">
        <f>+IFERROR(VLOOKUP($B345,[1]Feuil4!$1:$1048576,10,FALSE),0)</f>
        <v>0</v>
      </c>
      <c r="F345" s="68">
        <f>+IFERROR(VLOOKUP($B345,[1]Feuil4!$1:$1048576,9,FALSE),0)</f>
        <v>0</v>
      </c>
      <c r="G345" s="68">
        <f>+IFERROR(VLOOKUP($B345,[1]Feuil4!$1:$1048576,4,FALSE),0)</f>
        <v>0</v>
      </c>
      <c r="H345" s="68">
        <f>+IFERROR(VLOOKUP($B345,[1]Feuil4!$1:$1048576,3,FALSE),0)</f>
        <v>0</v>
      </c>
      <c r="I345" s="68">
        <f>+IFERROR(VLOOKUP($B345,[1]Feuil4!$1:$1048576,2,FALSE),0)</f>
        <v>0</v>
      </c>
      <c r="J345" s="68">
        <f>+IFERROR(VLOOKUP($B345,[1]Feuil4!$1:$1048576,7,FALSE),0)</f>
        <v>0</v>
      </c>
      <c r="K345" s="68">
        <f>+IFERROR(VLOOKUP($B345,[1]Feuil4!$1:$1048576,8,FALSE),0)</f>
        <v>0</v>
      </c>
      <c r="L345" s="68">
        <f>+IFERROR(VLOOKUP($B345,[1]Feuil4!$1:$1048576,6,FALSE),0)</f>
        <v>0</v>
      </c>
      <c r="M345" s="68">
        <f>+IFERROR(VLOOKUP($B345,[1]Feuil4!$1:$1048576,5,FALSE),0)</f>
        <v>0</v>
      </c>
      <c r="N345" s="68">
        <f>+IFERROR(VLOOKUP($B345,[1]Feuil4!$1:$1048576,11,FALSE),0)</f>
        <v>0</v>
      </c>
      <c r="O345" s="68">
        <f>IFERROR(VLOOKUP(A345,'[2]TOTAL M11M12 par région'!$1:$1048576,14,FALSE),0)</f>
        <v>272.30015213376646</v>
      </c>
      <c r="P345" s="68">
        <f>IFERROR(VLOOKUP(A345,'[3]Recours excep-C2 2016'!$1:$1048576,36,FALSE),0)</f>
        <v>31632.35442385956</v>
      </c>
      <c r="Q345" s="70">
        <f t="shared" si="5"/>
        <v>31904.654575993329</v>
      </c>
      <c r="R345"/>
    </row>
    <row r="346" spans="1:18" x14ac:dyDescent="0.25">
      <c r="A346" s="6" t="s">
        <v>324</v>
      </c>
      <c r="B346" s="6" t="s">
        <v>325</v>
      </c>
      <c r="C346" s="6" t="s">
        <v>23</v>
      </c>
      <c r="D346" s="6" t="s">
        <v>299</v>
      </c>
      <c r="E346" s="68">
        <f>+IFERROR(VLOOKUP($B346,[1]Feuil4!$1:$1048576,10,FALSE),0)</f>
        <v>0</v>
      </c>
      <c r="F346" s="68">
        <f>+IFERROR(VLOOKUP($B346,[1]Feuil4!$1:$1048576,9,FALSE),0)</f>
        <v>0</v>
      </c>
      <c r="G346" s="68">
        <f>+IFERROR(VLOOKUP($B346,[1]Feuil4!$1:$1048576,4,FALSE),0)</f>
        <v>0</v>
      </c>
      <c r="H346" s="68">
        <f>+IFERROR(VLOOKUP($B346,[1]Feuil4!$1:$1048576,3,FALSE),0)</f>
        <v>0</v>
      </c>
      <c r="I346" s="68">
        <f>+IFERROR(VLOOKUP($B346,[1]Feuil4!$1:$1048576,2,FALSE),0)</f>
        <v>0</v>
      </c>
      <c r="J346" s="68">
        <f>+IFERROR(VLOOKUP($B346,[1]Feuil4!$1:$1048576,7,FALSE),0)</f>
        <v>0</v>
      </c>
      <c r="K346" s="68">
        <f>+IFERROR(VLOOKUP($B346,[1]Feuil4!$1:$1048576,8,FALSE),0)</f>
        <v>0</v>
      </c>
      <c r="L346" s="68">
        <f>+IFERROR(VLOOKUP($B346,[1]Feuil4!$1:$1048576,6,FALSE),0)</f>
        <v>0</v>
      </c>
      <c r="M346" s="68">
        <f>+IFERROR(VLOOKUP($B346,[1]Feuil4!$1:$1048576,5,FALSE),0)</f>
        <v>0</v>
      </c>
      <c r="N346" s="68">
        <f>+IFERROR(VLOOKUP($B346,[1]Feuil4!$1:$1048576,11,FALSE),0)</f>
        <v>0</v>
      </c>
      <c r="O346" s="68">
        <f>IFERROR(VLOOKUP(A346,'[2]TOTAL M11M12 par région'!$1:$1048576,14,FALSE),0)</f>
        <v>9412.6974581450922</v>
      </c>
      <c r="P346" s="68">
        <f>IFERROR(VLOOKUP(A346,'[3]Recours excep-C2 2016'!$1:$1048576,36,FALSE),0)</f>
        <v>55917.679598594746</v>
      </c>
      <c r="Q346" s="70">
        <f t="shared" si="5"/>
        <v>65330.377056739839</v>
      </c>
      <c r="R346"/>
    </row>
    <row r="347" spans="1:18" x14ac:dyDescent="0.25">
      <c r="A347" s="25" t="s">
        <v>344</v>
      </c>
      <c r="B347" s="6" t="s">
        <v>345</v>
      </c>
      <c r="C347" s="6" t="s">
        <v>23</v>
      </c>
      <c r="D347" s="6" t="s">
        <v>299</v>
      </c>
      <c r="E347" s="68">
        <f>+IFERROR(VLOOKUP($B347,[1]Feuil4!$1:$1048576,10,FALSE),0)</f>
        <v>0</v>
      </c>
      <c r="F347" s="68">
        <f>+IFERROR(VLOOKUP($B347,[1]Feuil4!$1:$1048576,9,FALSE),0)</f>
        <v>0</v>
      </c>
      <c r="G347" s="68">
        <f>+IFERROR(VLOOKUP($B347,[1]Feuil4!$1:$1048576,4,FALSE),0)</f>
        <v>0</v>
      </c>
      <c r="H347" s="68">
        <f>+IFERROR(VLOOKUP($B347,[1]Feuil4!$1:$1048576,3,FALSE),0)</f>
        <v>0</v>
      </c>
      <c r="I347" s="68">
        <f>+IFERROR(VLOOKUP($B347,[1]Feuil4!$1:$1048576,2,FALSE),0)</f>
        <v>0</v>
      </c>
      <c r="J347" s="68">
        <f>+IFERROR(VLOOKUP($B347,[1]Feuil4!$1:$1048576,7,FALSE),0)</f>
        <v>0</v>
      </c>
      <c r="K347" s="68">
        <f>+IFERROR(VLOOKUP($B347,[1]Feuil4!$1:$1048576,8,FALSE),0)</f>
        <v>0</v>
      </c>
      <c r="L347" s="68">
        <f>+IFERROR(VLOOKUP($B347,[1]Feuil4!$1:$1048576,6,FALSE),0)</f>
        <v>0</v>
      </c>
      <c r="M347" s="68">
        <f>+IFERROR(VLOOKUP($B347,[1]Feuil4!$1:$1048576,5,FALSE),0)</f>
        <v>0</v>
      </c>
      <c r="N347" s="68">
        <f>+IFERROR(VLOOKUP($B347,[1]Feuil4!$1:$1048576,11,FALSE),0)</f>
        <v>0</v>
      </c>
      <c r="O347" s="68">
        <f>IFERROR(VLOOKUP(A347,'[2]TOTAL M11M12 par région'!$1:$1048576,14,FALSE),0)</f>
        <v>25505.287315388065</v>
      </c>
      <c r="P347" s="68">
        <f>IFERROR(VLOOKUP(A347,'[3]Recours excep-C2 2016'!$1:$1048576,36,FALSE),0)</f>
        <v>13564.533603507378</v>
      </c>
      <c r="Q347" s="70">
        <f t="shared" si="5"/>
        <v>39069.820918895442</v>
      </c>
      <c r="R347"/>
    </row>
    <row r="348" spans="1:18" hidden="1" x14ac:dyDescent="0.25">
      <c r="A348" s="25">
        <v>930140025</v>
      </c>
      <c r="B348" s="6" t="s">
        <v>1128</v>
      </c>
      <c r="C348" s="6" t="s">
        <v>175</v>
      </c>
      <c r="D348" s="6" t="s">
        <v>299</v>
      </c>
      <c r="E348" s="68">
        <f>+IFERROR(VLOOKUP($B348,[1]Feuil4!$1:$1048576,10,FALSE),0)</f>
        <v>0</v>
      </c>
      <c r="F348" s="68">
        <f>+IFERROR(VLOOKUP($B348,[1]Feuil4!$1:$1048576,9,FALSE),0)</f>
        <v>0</v>
      </c>
      <c r="G348" s="68">
        <f>+IFERROR(VLOOKUP($B348,[1]Feuil4!$1:$1048576,4,FALSE),0)</f>
        <v>0</v>
      </c>
      <c r="H348" s="68">
        <f>+IFERROR(VLOOKUP($B348,[1]Feuil4!$1:$1048576,3,FALSE),0)</f>
        <v>0</v>
      </c>
      <c r="I348" s="68">
        <f>+IFERROR(VLOOKUP($B348,[1]Feuil4!$1:$1048576,2,FALSE),0)</f>
        <v>0</v>
      </c>
      <c r="J348" s="68">
        <f>+IFERROR(VLOOKUP($B348,[1]Feuil4!$1:$1048576,7,FALSE),0)</f>
        <v>0</v>
      </c>
      <c r="K348" s="68">
        <f>+IFERROR(VLOOKUP($B348,[1]Feuil4!$1:$1048576,8,FALSE),0)</f>
        <v>0</v>
      </c>
      <c r="L348" s="68">
        <f>+IFERROR(VLOOKUP($B348,[1]Feuil4!$1:$1048576,6,FALSE),0)</f>
        <v>0</v>
      </c>
      <c r="M348" s="68">
        <f>+IFERROR(VLOOKUP($B348,[1]Feuil4!$1:$1048576,5,FALSE),0)</f>
        <v>0</v>
      </c>
      <c r="N348" s="68">
        <f>+IFERROR(VLOOKUP($B348,[1]Feuil4!$1:$1048576,11,FALSE),0)</f>
        <v>0</v>
      </c>
      <c r="O348" s="68">
        <f>IFERROR(VLOOKUP(A348,'[2]TOTAL M11M12 par région'!$1:$1048576,14,FALSE),0)</f>
        <v>0</v>
      </c>
      <c r="P348" s="68">
        <f>IFERROR(VLOOKUP(A348,'[3]Recours excep-C2 2016'!$1:$1048576,36,FALSE),0)</f>
        <v>0</v>
      </c>
      <c r="Q348" s="70">
        <f t="shared" si="5"/>
        <v>0</v>
      </c>
      <c r="R348"/>
    </row>
    <row r="349" spans="1:18" x14ac:dyDescent="0.25">
      <c r="A349" s="25" t="s">
        <v>1088</v>
      </c>
      <c r="B349" s="6" t="s">
        <v>1129</v>
      </c>
      <c r="C349" s="6" t="s">
        <v>78</v>
      </c>
      <c r="D349" s="6" t="s">
        <v>299</v>
      </c>
      <c r="E349" s="68">
        <f>+IFERROR(VLOOKUP($B349,[1]Feuil4!$1:$1048576,10,FALSE),0)</f>
        <v>0</v>
      </c>
      <c r="F349" s="68">
        <f>+IFERROR(VLOOKUP($B349,[1]Feuil4!$1:$1048576,9,FALSE),0)</f>
        <v>0</v>
      </c>
      <c r="G349" s="68">
        <f>+IFERROR(VLOOKUP($B349,[1]Feuil4!$1:$1048576,4,FALSE),0)</f>
        <v>0</v>
      </c>
      <c r="H349" s="68">
        <f>+IFERROR(VLOOKUP($B349,[1]Feuil4!$1:$1048576,3,FALSE),0)</f>
        <v>0</v>
      </c>
      <c r="I349" s="68">
        <f>+IFERROR(VLOOKUP($B349,[1]Feuil4!$1:$1048576,2,FALSE),0)</f>
        <v>0</v>
      </c>
      <c r="J349" s="68">
        <f>+IFERROR(VLOOKUP($B349,[1]Feuil4!$1:$1048576,7,FALSE),0)</f>
        <v>0</v>
      </c>
      <c r="K349" s="68">
        <f>+IFERROR(VLOOKUP($B349,[1]Feuil4!$1:$1048576,8,FALSE),0)</f>
        <v>0</v>
      </c>
      <c r="L349" s="68">
        <f>+IFERROR(VLOOKUP($B349,[1]Feuil4!$1:$1048576,6,FALSE),0)</f>
        <v>0</v>
      </c>
      <c r="M349" s="68">
        <f>+IFERROR(VLOOKUP($B349,[1]Feuil4!$1:$1048576,5,FALSE),0)</f>
        <v>0</v>
      </c>
      <c r="N349" s="68">
        <f>+IFERROR(VLOOKUP($B349,[1]Feuil4!$1:$1048576,11,FALSE),0)</f>
        <v>0</v>
      </c>
      <c r="O349" s="68">
        <f>IFERROR(VLOOKUP(A349,'[2]TOTAL M11M12 par région'!$1:$1048576,14,FALSE),0)</f>
        <v>9892.9844230350063</v>
      </c>
      <c r="P349" s="68">
        <f>IFERROR(VLOOKUP(A349,'[3]Recours excep-C2 2016'!$1:$1048576,36,FALSE),0)</f>
        <v>0</v>
      </c>
      <c r="Q349" s="70">
        <f t="shared" si="5"/>
        <v>9892.9844230350063</v>
      </c>
      <c r="R349"/>
    </row>
    <row r="350" spans="1:18" x14ac:dyDescent="0.25">
      <c r="A350" s="25" t="s">
        <v>1089</v>
      </c>
      <c r="B350" s="6" t="s">
        <v>1130</v>
      </c>
      <c r="C350" s="6" t="s">
        <v>78</v>
      </c>
      <c r="D350" s="6" t="s">
        <v>299</v>
      </c>
      <c r="E350" s="68">
        <f>+IFERROR(VLOOKUP($B350,[1]Feuil4!$1:$1048576,10,FALSE),0)</f>
        <v>0</v>
      </c>
      <c r="F350" s="68">
        <f>+IFERROR(VLOOKUP($B350,[1]Feuil4!$1:$1048576,9,FALSE),0)</f>
        <v>0</v>
      </c>
      <c r="G350" s="68">
        <f>+IFERROR(VLOOKUP($B350,[1]Feuil4!$1:$1048576,4,FALSE),0)</f>
        <v>0</v>
      </c>
      <c r="H350" s="68">
        <f>+IFERROR(VLOOKUP($B350,[1]Feuil4!$1:$1048576,3,FALSE),0)</f>
        <v>0</v>
      </c>
      <c r="I350" s="68">
        <f>+IFERROR(VLOOKUP($B350,[1]Feuil4!$1:$1048576,2,FALSE),0)</f>
        <v>0</v>
      </c>
      <c r="J350" s="68">
        <f>+IFERROR(VLOOKUP($B350,[1]Feuil4!$1:$1048576,7,FALSE),0)</f>
        <v>0</v>
      </c>
      <c r="K350" s="68">
        <f>+IFERROR(VLOOKUP($B350,[1]Feuil4!$1:$1048576,8,FALSE),0)</f>
        <v>0</v>
      </c>
      <c r="L350" s="68">
        <f>+IFERROR(VLOOKUP($B350,[1]Feuil4!$1:$1048576,6,FALSE),0)</f>
        <v>0</v>
      </c>
      <c r="M350" s="68">
        <f>+IFERROR(VLOOKUP($B350,[1]Feuil4!$1:$1048576,5,FALSE),0)</f>
        <v>0</v>
      </c>
      <c r="N350" s="68">
        <f>+IFERROR(VLOOKUP($B350,[1]Feuil4!$1:$1048576,11,FALSE),0)</f>
        <v>0</v>
      </c>
      <c r="O350" s="68">
        <f>IFERROR(VLOOKUP(A350,'[2]TOTAL M11M12 par région'!$1:$1048576,14,FALSE),0)</f>
        <v>326.65281048084375</v>
      </c>
      <c r="P350" s="68">
        <f>IFERROR(VLOOKUP(A350,'[3]Recours excep-C2 2016'!$1:$1048576,36,FALSE),0)</f>
        <v>15397.666267925759</v>
      </c>
      <c r="Q350" s="70">
        <f t="shared" si="5"/>
        <v>15724.319078406603</v>
      </c>
      <c r="R350"/>
    </row>
    <row r="351" spans="1:18" x14ac:dyDescent="0.25">
      <c r="A351" s="6" t="s">
        <v>390</v>
      </c>
      <c r="B351" s="6" t="s">
        <v>391</v>
      </c>
      <c r="C351" s="6" t="s">
        <v>20</v>
      </c>
      <c r="D351" s="6" t="s">
        <v>299</v>
      </c>
      <c r="E351" s="68">
        <f>+IFERROR(VLOOKUP($B351,[1]Feuil4!$1:$1048576,10,FALSE),0)</f>
        <v>0</v>
      </c>
      <c r="F351" s="68">
        <f>+IFERROR(VLOOKUP($B351,[1]Feuil4!$1:$1048576,9,FALSE),0)</f>
        <v>0</v>
      </c>
      <c r="G351" s="68">
        <f>+IFERROR(VLOOKUP($B351,[1]Feuil4!$1:$1048576,4,FALSE),0)</f>
        <v>0</v>
      </c>
      <c r="H351" s="68">
        <f>+IFERROR(VLOOKUP($B351,[1]Feuil4!$1:$1048576,3,FALSE),0)</f>
        <v>0</v>
      </c>
      <c r="I351" s="68">
        <f>+IFERROR(VLOOKUP($B351,[1]Feuil4!$1:$1048576,2,FALSE),0)</f>
        <v>0</v>
      </c>
      <c r="J351" s="68">
        <f>+IFERROR(VLOOKUP($B351,[1]Feuil4!$1:$1048576,7,FALSE),0)</f>
        <v>0</v>
      </c>
      <c r="K351" s="68">
        <f>+IFERROR(VLOOKUP($B351,[1]Feuil4!$1:$1048576,8,FALSE),0)</f>
        <v>0</v>
      </c>
      <c r="L351" s="68">
        <f>+IFERROR(VLOOKUP($B351,[1]Feuil4!$1:$1048576,6,FALSE),0)</f>
        <v>0</v>
      </c>
      <c r="M351" s="68">
        <f>+IFERROR(VLOOKUP($B351,[1]Feuil4!$1:$1048576,5,FALSE),0)</f>
        <v>0</v>
      </c>
      <c r="N351" s="68">
        <f>+IFERROR(VLOOKUP($B351,[1]Feuil4!$1:$1048576,11,FALSE),0)</f>
        <v>0</v>
      </c>
      <c r="O351" s="68">
        <f>IFERROR(VLOOKUP(A351,'[2]TOTAL M11M12 par région'!$1:$1048576,14,FALSE),0)</f>
        <v>26535.120096219442</v>
      </c>
      <c r="P351" s="68">
        <f>IFERROR(VLOOKUP(A351,'[3]Recours excep-C2 2016'!$1:$1048576,36,FALSE),0)</f>
        <v>0</v>
      </c>
      <c r="Q351" s="70">
        <f t="shared" si="5"/>
        <v>26535.120096219442</v>
      </c>
      <c r="R351"/>
    </row>
    <row r="352" spans="1:18" x14ac:dyDescent="0.25">
      <c r="A352" s="25" t="s">
        <v>847</v>
      </c>
      <c r="B352" s="6" t="s">
        <v>1039</v>
      </c>
      <c r="C352" s="26" t="s">
        <v>20</v>
      </c>
      <c r="D352" s="6" t="s">
        <v>299</v>
      </c>
      <c r="E352" s="68">
        <f>+IFERROR(VLOOKUP($B352,[1]Feuil4!$1:$1048576,10,FALSE),0)</f>
        <v>0</v>
      </c>
      <c r="F352" s="68">
        <f>+IFERROR(VLOOKUP($B352,[1]Feuil4!$1:$1048576,9,FALSE),0)</f>
        <v>0</v>
      </c>
      <c r="G352" s="68">
        <f>+IFERROR(VLOOKUP($B352,[1]Feuil4!$1:$1048576,4,FALSE),0)</f>
        <v>0</v>
      </c>
      <c r="H352" s="68">
        <f>+IFERROR(VLOOKUP($B352,[1]Feuil4!$1:$1048576,3,FALSE),0)</f>
        <v>0</v>
      </c>
      <c r="I352" s="68">
        <f>+IFERROR(VLOOKUP($B352,[1]Feuil4!$1:$1048576,2,FALSE),0)</f>
        <v>0</v>
      </c>
      <c r="J352" s="68">
        <f>+IFERROR(VLOOKUP($B352,[1]Feuil4!$1:$1048576,7,FALSE),0)</f>
        <v>0</v>
      </c>
      <c r="K352" s="68">
        <f>+IFERROR(VLOOKUP($B352,[1]Feuil4!$1:$1048576,8,FALSE),0)</f>
        <v>0</v>
      </c>
      <c r="L352" s="68">
        <f>+IFERROR(VLOOKUP($B352,[1]Feuil4!$1:$1048576,6,FALSE),0)</f>
        <v>0</v>
      </c>
      <c r="M352" s="68">
        <f>+IFERROR(VLOOKUP($B352,[1]Feuil4!$1:$1048576,5,FALSE),0)</f>
        <v>0</v>
      </c>
      <c r="N352" s="68">
        <f>+IFERROR(VLOOKUP($B352,[1]Feuil4!$1:$1048576,11,FALSE),0)</f>
        <v>0</v>
      </c>
      <c r="O352" s="68">
        <f>IFERROR(VLOOKUP(A352,'[2]TOTAL M11M12 par région'!$1:$1048576,14,FALSE),0)</f>
        <v>77297.568180050876</v>
      </c>
      <c r="P352" s="68">
        <f>IFERROR(VLOOKUP(A352,'[3]Recours excep-C2 2016'!$1:$1048576,36,FALSE),0)</f>
        <v>0</v>
      </c>
      <c r="Q352" s="70">
        <f t="shared" si="5"/>
        <v>77297.568180050876</v>
      </c>
      <c r="R352"/>
    </row>
    <row r="353" spans="1:18" x14ac:dyDescent="0.25">
      <c r="A353" s="6" t="s">
        <v>383</v>
      </c>
      <c r="B353" s="6" t="s">
        <v>1262</v>
      </c>
      <c r="C353" s="6" t="s">
        <v>50</v>
      </c>
      <c r="D353" s="6" t="s">
        <v>299</v>
      </c>
      <c r="E353" s="68">
        <f>+IFERROR(VLOOKUP($B353,[1]Feuil4!$1:$1048576,10,FALSE),0)</f>
        <v>0</v>
      </c>
      <c r="F353" s="68">
        <f>+IFERROR(VLOOKUP($B353,[1]Feuil4!$1:$1048576,9,FALSE),0)</f>
        <v>54162</v>
      </c>
      <c r="G353" s="68">
        <f>+IFERROR(VLOOKUP($B353,[1]Feuil4!$1:$1048576,4,FALSE),0)</f>
        <v>0</v>
      </c>
      <c r="H353" s="68">
        <f>+IFERROR(VLOOKUP($B353,[1]Feuil4!$1:$1048576,3,FALSE),0)</f>
        <v>0</v>
      </c>
      <c r="I353" s="68">
        <f>+IFERROR(VLOOKUP($B353,[1]Feuil4!$1:$1048576,2,FALSE),0)</f>
        <v>0</v>
      </c>
      <c r="J353" s="68">
        <f>+IFERROR(VLOOKUP($B353,[1]Feuil4!$1:$1048576,7,FALSE),0)</f>
        <v>0</v>
      </c>
      <c r="K353" s="68">
        <f>+IFERROR(VLOOKUP($B353,[1]Feuil4!$1:$1048576,8,FALSE),0)</f>
        <v>0</v>
      </c>
      <c r="L353" s="68">
        <f>+IFERROR(VLOOKUP($B353,[1]Feuil4!$1:$1048576,6,FALSE),0)</f>
        <v>0</v>
      </c>
      <c r="M353" s="68">
        <f>+IFERROR(VLOOKUP($B353,[1]Feuil4!$1:$1048576,5,FALSE),0)</f>
        <v>0</v>
      </c>
      <c r="N353" s="68">
        <f>+IFERROR(VLOOKUP($B353,[1]Feuil4!$1:$1048576,11,FALSE),0)</f>
        <v>0</v>
      </c>
      <c r="O353" s="68">
        <f>IFERROR(VLOOKUP(A353,'[2]TOTAL M11M12 par région'!$1:$1048576,14,FALSE),0)</f>
        <v>377678.99284357112</v>
      </c>
      <c r="P353" s="68">
        <f>IFERROR(VLOOKUP(A353,'[3]Recours excep-C2 2016'!$1:$1048576,36,FALSE),0)</f>
        <v>1278956.951252541</v>
      </c>
      <c r="Q353" s="70">
        <f t="shared" si="5"/>
        <v>1710797.9440961122</v>
      </c>
      <c r="R353"/>
    </row>
    <row r="354" spans="1:18" hidden="1" x14ac:dyDescent="0.25">
      <c r="A354" s="25" t="s">
        <v>396</v>
      </c>
      <c r="B354" s="6" t="s">
        <v>397</v>
      </c>
      <c r="C354" s="6" t="s">
        <v>23</v>
      </c>
      <c r="D354" s="6" t="s">
        <v>299</v>
      </c>
      <c r="E354" s="68">
        <f>+IFERROR(VLOOKUP($B354,[1]Feuil4!$1:$1048576,10,FALSE),0)</f>
        <v>0</v>
      </c>
      <c r="F354" s="68">
        <f>+IFERROR(VLOOKUP($B354,[1]Feuil4!$1:$1048576,9,FALSE),0)</f>
        <v>0</v>
      </c>
      <c r="G354" s="68">
        <f>+IFERROR(VLOOKUP($B354,[1]Feuil4!$1:$1048576,4,FALSE),0)</f>
        <v>0</v>
      </c>
      <c r="H354" s="68">
        <f>+IFERROR(VLOOKUP($B354,[1]Feuil4!$1:$1048576,3,FALSE),0)</f>
        <v>0</v>
      </c>
      <c r="I354" s="68">
        <f>+IFERROR(VLOOKUP($B354,[1]Feuil4!$1:$1048576,2,FALSE),0)</f>
        <v>0</v>
      </c>
      <c r="J354" s="68">
        <f>+IFERROR(VLOOKUP($B354,[1]Feuil4!$1:$1048576,7,FALSE),0)</f>
        <v>0</v>
      </c>
      <c r="K354" s="68">
        <f>+IFERROR(VLOOKUP($B354,[1]Feuil4!$1:$1048576,8,FALSE),0)</f>
        <v>0</v>
      </c>
      <c r="L354" s="68">
        <f>+IFERROR(VLOOKUP($B354,[1]Feuil4!$1:$1048576,6,FALSE),0)</f>
        <v>0</v>
      </c>
      <c r="M354" s="68">
        <f>+IFERROR(VLOOKUP($B354,[1]Feuil4!$1:$1048576,5,FALSE),0)</f>
        <v>0</v>
      </c>
      <c r="N354" s="68">
        <f>+IFERROR(VLOOKUP($B354,[1]Feuil4!$1:$1048576,11,FALSE),0)</f>
        <v>0</v>
      </c>
      <c r="O354" s="68">
        <f>IFERROR(VLOOKUP(A354,'[2]TOTAL M11M12 par région'!$1:$1048576,14,FALSE),0)</f>
        <v>0</v>
      </c>
      <c r="P354" s="68">
        <f>IFERROR(VLOOKUP(A354,'[3]Recours excep-C2 2016'!$1:$1048576,36,FALSE),0)</f>
        <v>0</v>
      </c>
      <c r="Q354" s="70">
        <f t="shared" si="5"/>
        <v>0</v>
      </c>
      <c r="R354"/>
    </row>
    <row r="355" spans="1:18" x14ac:dyDescent="0.25">
      <c r="A355" s="6" t="s">
        <v>330</v>
      </c>
      <c r="B355" s="6" t="s">
        <v>331</v>
      </c>
      <c r="C355" s="6" t="s">
        <v>23</v>
      </c>
      <c r="D355" s="6" t="s">
        <v>299</v>
      </c>
      <c r="E355" s="68">
        <f>+IFERROR(VLOOKUP($B355,[1]Feuil4!$1:$1048576,10,FALSE),0)</f>
        <v>0</v>
      </c>
      <c r="F355" s="68">
        <f>+IFERROR(VLOOKUP($B355,[1]Feuil4!$1:$1048576,9,FALSE),0)</f>
        <v>0</v>
      </c>
      <c r="G355" s="68">
        <f>+IFERROR(VLOOKUP($B355,[1]Feuil4!$1:$1048576,4,FALSE),0)</f>
        <v>0</v>
      </c>
      <c r="H355" s="68">
        <f>+IFERROR(VLOOKUP($B355,[1]Feuil4!$1:$1048576,3,FALSE),0)</f>
        <v>0</v>
      </c>
      <c r="I355" s="68">
        <f>+IFERROR(VLOOKUP($B355,[1]Feuil4!$1:$1048576,2,FALSE),0)</f>
        <v>0</v>
      </c>
      <c r="J355" s="68">
        <f>+IFERROR(VLOOKUP($B355,[1]Feuil4!$1:$1048576,7,FALSE),0)</f>
        <v>0</v>
      </c>
      <c r="K355" s="68">
        <f>+IFERROR(VLOOKUP($B355,[1]Feuil4!$1:$1048576,8,FALSE),0)</f>
        <v>0</v>
      </c>
      <c r="L355" s="68">
        <f>+IFERROR(VLOOKUP($B355,[1]Feuil4!$1:$1048576,6,FALSE),0)</f>
        <v>0</v>
      </c>
      <c r="M355" s="68">
        <f>+IFERROR(VLOOKUP($B355,[1]Feuil4!$1:$1048576,5,FALSE),0)</f>
        <v>0</v>
      </c>
      <c r="N355" s="68">
        <f>+IFERROR(VLOOKUP($B355,[1]Feuil4!$1:$1048576,11,FALSE),0)</f>
        <v>0</v>
      </c>
      <c r="O355" s="68">
        <f>IFERROR(VLOOKUP(A355,'[2]TOTAL M11M12 par région'!$1:$1048576,14,FALSE),0)</f>
        <v>58286.584979943233</v>
      </c>
      <c r="P355" s="68">
        <f>IFERROR(VLOOKUP(A355,'[3]Recours excep-C2 2016'!$1:$1048576,36,FALSE),0)</f>
        <v>71707.366308513592</v>
      </c>
      <c r="Q355" s="70">
        <f t="shared" si="5"/>
        <v>129993.95128845682</v>
      </c>
      <c r="R355"/>
    </row>
    <row r="356" spans="1:18" x14ac:dyDescent="0.25">
      <c r="A356" s="25" t="s">
        <v>356</v>
      </c>
      <c r="B356" s="6" t="s">
        <v>357</v>
      </c>
      <c r="C356" s="6" t="s">
        <v>23</v>
      </c>
      <c r="D356" s="6" t="s">
        <v>299</v>
      </c>
      <c r="E356" s="68">
        <f>+IFERROR(VLOOKUP($B356,[1]Feuil4!$1:$1048576,10,FALSE),0)</f>
        <v>0</v>
      </c>
      <c r="F356" s="68">
        <f>+IFERROR(VLOOKUP($B356,[1]Feuil4!$1:$1048576,9,FALSE),0)</f>
        <v>0</v>
      </c>
      <c r="G356" s="68">
        <f>+IFERROR(VLOOKUP($B356,[1]Feuil4!$1:$1048576,4,FALSE),0)</f>
        <v>0</v>
      </c>
      <c r="H356" s="68">
        <f>+IFERROR(VLOOKUP($B356,[1]Feuil4!$1:$1048576,3,FALSE),0)</f>
        <v>0</v>
      </c>
      <c r="I356" s="68">
        <f>+IFERROR(VLOOKUP($B356,[1]Feuil4!$1:$1048576,2,FALSE),0)</f>
        <v>0</v>
      </c>
      <c r="J356" s="68">
        <f>+IFERROR(VLOOKUP($B356,[1]Feuil4!$1:$1048576,7,FALSE),0)</f>
        <v>0</v>
      </c>
      <c r="K356" s="68">
        <f>+IFERROR(VLOOKUP($B356,[1]Feuil4!$1:$1048576,8,FALSE),0)</f>
        <v>0</v>
      </c>
      <c r="L356" s="68">
        <f>+IFERROR(VLOOKUP($B356,[1]Feuil4!$1:$1048576,6,FALSE),0)</f>
        <v>0</v>
      </c>
      <c r="M356" s="68">
        <f>+IFERROR(VLOOKUP($B356,[1]Feuil4!$1:$1048576,5,FALSE),0)</f>
        <v>0</v>
      </c>
      <c r="N356" s="68">
        <f>+IFERROR(VLOOKUP($B356,[1]Feuil4!$1:$1048576,11,FALSE),0)</f>
        <v>0</v>
      </c>
      <c r="O356" s="68">
        <f>IFERROR(VLOOKUP(A356,'[2]TOTAL M11M12 par région'!$1:$1048576,14,FALSE),0)</f>
        <v>8596.5667283266084</v>
      </c>
      <c r="P356" s="68">
        <f>IFERROR(VLOOKUP(A356,'[3]Recours excep-C2 2016'!$1:$1048576,36,FALSE),0)</f>
        <v>31467.604281606044</v>
      </c>
      <c r="Q356" s="70">
        <f t="shared" si="5"/>
        <v>40064.171009932652</v>
      </c>
      <c r="R356"/>
    </row>
    <row r="357" spans="1:18" x14ac:dyDescent="0.25">
      <c r="A357" s="25" t="s">
        <v>848</v>
      </c>
      <c r="B357" s="6" t="s">
        <v>1040</v>
      </c>
      <c r="C357" s="6" t="s">
        <v>78</v>
      </c>
      <c r="D357" s="6" t="s">
        <v>299</v>
      </c>
      <c r="E357" s="68">
        <f>+IFERROR(VLOOKUP($B357,[1]Feuil4!$1:$1048576,10,FALSE),0)</f>
        <v>0</v>
      </c>
      <c r="F357" s="68">
        <f>+IFERROR(VLOOKUP($B357,[1]Feuil4!$1:$1048576,9,FALSE),0)</f>
        <v>0</v>
      </c>
      <c r="G357" s="68">
        <f>+IFERROR(VLOOKUP($B357,[1]Feuil4!$1:$1048576,4,FALSE),0)</f>
        <v>0</v>
      </c>
      <c r="H357" s="68">
        <f>+IFERROR(VLOOKUP($B357,[1]Feuil4!$1:$1048576,3,FALSE),0)</f>
        <v>0</v>
      </c>
      <c r="I357" s="68">
        <f>+IFERROR(VLOOKUP($B357,[1]Feuil4!$1:$1048576,2,FALSE),0)</f>
        <v>0</v>
      </c>
      <c r="J357" s="68">
        <f>+IFERROR(VLOOKUP($B357,[1]Feuil4!$1:$1048576,7,FALSE),0)</f>
        <v>0</v>
      </c>
      <c r="K357" s="68">
        <f>+IFERROR(VLOOKUP($B357,[1]Feuil4!$1:$1048576,8,FALSE),0)</f>
        <v>0</v>
      </c>
      <c r="L357" s="68">
        <f>+IFERROR(VLOOKUP($B357,[1]Feuil4!$1:$1048576,6,FALSE),0)</f>
        <v>0</v>
      </c>
      <c r="M357" s="68">
        <f>+IFERROR(VLOOKUP($B357,[1]Feuil4!$1:$1048576,5,FALSE),0)</f>
        <v>0</v>
      </c>
      <c r="N357" s="68">
        <f>+IFERROR(VLOOKUP($B357,[1]Feuil4!$1:$1048576,11,FALSE),0)</f>
        <v>0</v>
      </c>
      <c r="O357" s="68">
        <f>IFERROR(VLOOKUP(A357,'[2]TOTAL M11M12 par région'!$1:$1048576,14,FALSE),0)</f>
        <v>1925.3236446507799</v>
      </c>
      <c r="P357" s="68">
        <f>IFERROR(VLOOKUP(A357,'[3]Recours excep-C2 2016'!$1:$1048576,36,FALSE),0)</f>
        <v>0</v>
      </c>
      <c r="Q357" s="70">
        <f t="shared" si="5"/>
        <v>1925.3236446507799</v>
      </c>
      <c r="R357"/>
    </row>
    <row r="358" spans="1:18" x14ac:dyDescent="0.25">
      <c r="A358" s="25" t="s">
        <v>1090</v>
      </c>
      <c r="B358" s="6" t="s">
        <v>1131</v>
      </c>
      <c r="C358" s="6" t="s">
        <v>78</v>
      </c>
      <c r="D358" s="6" t="s">
        <v>299</v>
      </c>
      <c r="E358" s="68">
        <f>+IFERROR(VLOOKUP($B358,[1]Feuil4!$1:$1048576,10,FALSE),0)</f>
        <v>0</v>
      </c>
      <c r="F358" s="68">
        <f>+IFERROR(VLOOKUP($B358,[1]Feuil4!$1:$1048576,9,FALSE),0)</f>
        <v>0</v>
      </c>
      <c r="G358" s="68">
        <f>+IFERROR(VLOOKUP($B358,[1]Feuil4!$1:$1048576,4,FALSE),0)</f>
        <v>0</v>
      </c>
      <c r="H358" s="68">
        <f>+IFERROR(VLOOKUP($B358,[1]Feuil4!$1:$1048576,3,FALSE),0)</f>
        <v>0</v>
      </c>
      <c r="I358" s="68">
        <f>+IFERROR(VLOOKUP($B358,[1]Feuil4!$1:$1048576,2,FALSE),0)</f>
        <v>0</v>
      </c>
      <c r="J358" s="68">
        <f>+IFERROR(VLOOKUP($B358,[1]Feuil4!$1:$1048576,7,FALSE),0)</f>
        <v>0</v>
      </c>
      <c r="K358" s="68">
        <f>+IFERROR(VLOOKUP($B358,[1]Feuil4!$1:$1048576,8,FALSE),0)</f>
        <v>0</v>
      </c>
      <c r="L358" s="68">
        <f>+IFERROR(VLOOKUP($B358,[1]Feuil4!$1:$1048576,6,FALSE),0)</f>
        <v>0</v>
      </c>
      <c r="M358" s="68">
        <f>+IFERROR(VLOOKUP($B358,[1]Feuil4!$1:$1048576,5,FALSE),0)</f>
        <v>0</v>
      </c>
      <c r="N358" s="68">
        <f>+IFERROR(VLOOKUP($B358,[1]Feuil4!$1:$1048576,11,FALSE),0)</f>
        <v>0</v>
      </c>
      <c r="O358" s="68">
        <f>IFERROR(VLOOKUP(A358,'[2]TOTAL M11M12 par région'!$1:$1048576,14,FALSE),0)</f>
        <v>1964.9200856733914</v>
      </c>
      <c r="P358" s="68">
        <f>IFERROR(VLOOKUP(A358,'[3]Recours excep-C2 2016'!$1:$1048576,36,FALSE),0)</f>
        <v>0</v>
      </c>
      <c r="Q358" s="70">
        <f t="shared" si="5"/>
        <v>1964.9200856733914</v>
      </c>
      <c r="R358"/>
    </row>
    <row r="359" spans="1:18" s="63" customFormat="1" x14ac:dyDescent="0.25">
      <c r="A359" s="71" t="s">
        <v>1227</v>
      </c>
      <c r="B359" s="64" t="s">
        <v>1228</v>
      </c>
      <c r="C359" s="64" t="s">
        <v>78</v>
      </c>
      <c r="D359" s="64" t="s">
        <v>299</v>
      </c>
      <c r="E359" s="68">
        <f>+IFERROR(VLOOKUP($B359,[1]Feuil4!$1:$1048576,10,FALSE),0)</f>
        <v>0</v>
      </c>
      <c r="F359" s="68">
        <f>+IFERROR(VLOOKUP($B359,[1]Feuil4!$1:$1048576,9,FALSE),0)</f>
        <v>0</v>
      </c>
      <c r="G359" s="68">
        <f>+IFERROR(VLOOKUP($B359,[1]Feuil4!$1:$1048576,4,FALSE),0)</f>
        <v>0</v>
      </c>
      <c r="H359" s="68">
        <f>+IFERROR(VLOOKUP($B359,[1]Feuil4!$1:$1048576,3,FALSE),0)</f>
        <v>0</v>
      </c>
      <c r="I359" s="68">
        <f>+IFERROR(VLOOKUP($B359,[1]Feuil4!$1:$1048576,2,FALSE),0)</f>
        <v>0</v>
      </c>
      <c r="J359" s="68">
        <f>+IFERROR(VLOOKUP($B359,[1]Feuil4!$1:$1048576,7,FALSE),0)</f>
        <v>0</v>
      </c>
      <c r="K359" s="68">
        <f>+IFERROR(VLOOKUP($B359,[1]Feuil4!$1:$1048576,8,FALSE),0)</f>
        <v>0</v>
      </c>
      <c r="L359" s="68">
        <f>+IFERROR(VLOOKUP($B359,[1]Feuil4!$1:$1048576,6,FALSE),0)</f>
        <v>0</v>
      </c>
      <c r="M359" s="68">
        <f>+IFERROR(VLOOKUP($B359,[1]Feuil4!$1:$1048576,5,FALSE),0)</f>
        <v>0</v>
      </c>
      <c r="N359" s="68">
        <f>+IFERROR(VLOOKUP($B359,[1]Feuil4!$1:$1048576,11,FALSE),0)</f>
        <v>0</v>
      </c>
      <c r="O359" s="68">
        <f>IFERROR(VLOOKUP(A359,'[2]TOTAL M11M12 par région'!$1:$1048576,14,FALSE),0)</f>
        <v>2139.2517614938952</v>
      </c>
      <c r="P359" s="68">
        <f>IFERROR(VLOOKUP(A359,'[3]Recours excep-C2 2016'!$1:$1048576,36,FALSE),0)</f>
        <v>0</v>
      </c>
      <c r="Q359" s="70">
        <f t="shared" si="5"/>
        <v>2139.2517614938952</v>
      </c>
    </row>
    <row r="360" spans="1:18" hidden="1" x14ac:dyDescent="0.25">
      <c r="A360" s="38" t="s">
        <v>1169</v>
      </c>
      <c r="B360" s="6" t="s">
        <v>849</v>
      </c>
      <c r="C360" s="6" t="s">
        <v>78</v>
      </c>
      <c r="D360" s="6" t="s">
        <v>299</v>
      </c>
      <c r="E360" s="68">
        <f>+IFERROR(VLOOKUP($B360,[1]Feuil4!$1:$1048576,10,FALSE),0)</f>
        <v>0</v>
      </c>
      <c r="F360" s="68">
        <f>+IFERROR(VLOOKUP($B360,[1]Feuil4!$1:$1048576,9,FALSE),0)</f>
        <v>0</v>
      </c>
      <c r="G360" s="68">
        <f>+IFERROR(VLOOKUP($B360,[1]Feuil4!$1:$1048576,4,FALSE),0)</f>
        <v>0</v>
      </c>
      <c r="H360" s="68">
        <f>+IFERROR(VLOOKUP($B360,[1]Feuil4!$1:$1048576,3,FALSE),0)</f>
        <v>0</v>
      </c>
      <c r="I360" s="68">
        <f>+IFERROR(VLOOKUP($B360,[1]Feuil4!$1:$1048576,2,FALSE),0)</f>
        <v>0</v>
      </c>
      <c r="J360" s="68">
        <f>+IFERROR(VLOOKUP($B360,[1]Feuil4!$1:$1048576,7,FALSE),0)</f>
        <v>0</v>
      </c>
      <c r="K360" s="68">
        <f>+IFERROR(VLOOKUP($B360,[1]Feuil4!$1:$1048576,8,FALSE),0)</f>
        <v>0</v>
      </c>
      <c r="L360" s="68">
        <f>+IFERROR(VLOOKUP($B360,[1]Feuil4!$1:$1048576,6,FALSE),0)</f>
        <v>0</v>
      </c>
      <c r="M360" s="68">
        <f>+IFERROR(VLOOKUP($B360,[1]Feuil4!$1:$1048576,5,FALSE),0)</f>
        <v>0</v>
      </c>
      <c r="N360" s="68">
        <f>+IFERROR(VLOOKUP($B360,[1]Feuil4!$1:$1048576,11,FALSE),0)</f>
        <v>0</v>
      </c>
      <c r="O360" s="68">
        <f>IFERROR(VLOOKUP(A360,'[2]TOTAL M11M12 par région'!$1:$1048576,14,FALSE),0)</f>
        <v>0</v>
      </c>
      <c r="P360" s="68">
        <f>IFERROR(VLOOKUP(A360,'[3]Recours excep-C2 2016'!$1:$1048576,36,FALSE),0)</f>
        <v>0</v>
      </c>
      <c r="Q360" s="70">
        <f t="shared" si="5"/>
        <v>0</v>
      </c>
      <c r="R360"/>
    </row>
    <row r="361" spans="1:18" x14ac:dyDescent="0.25">
      <c r="A361" s="6" t="s">
        <v>370</v>
      </c>
      <c r="B361" s="6" t="s">
        <v>371</v>
      </c>
      <c r="C361" s="6" t="s">
        <v>23</v>
      </c>
      <c r="D361" s="6" t="s">
        <v>299</v>
      </c>
      <c r="E361" s="68">
        <f>+IFERROR(VLOOKUP($B361,[1]Feuil4!$1:$1048576,10,FALSE),0)</f>
        <v>0</v>
      </c>
      <c r="F361" s="68">
        <f>+IFERROR(VLOOKUP($B361,[1]Feuil4!$1:$1048576,9,FALSE),0)</f>
        <v>0</v>
      </c>
      <c r="G361" s="68">
        <f>+IFERROR(VLOOKUP($B361,[1]Feuil4!$1:$1048576,4,FALSE),0)</f>
        <v>0</v>
      </c>
      <c r="H361" s="68">
        <f>+IFERROR(VLOOKUP($B361,[1]Feuil4!$1:$1048576,3,FALSE),0)</f>
        <v>0</v>
      </c>
      <c r="I361" s="68">
        <f>+IFERROR(VLOOKUP($B361,[1]Feuil4!$1:$1048576,2,FALSE),0)</f>
        <v>0</v>
      </c>
      <c r="J361" s="68">
        <f>+IFERROR(VLOOKUP($B361,[1]Feuil4!$1:$1048576,7,FALSE),0)</f>
        <v>0</v>
      </c>
      <c r="K361" s="68">
        <f>+IFERROR(VLOOKUP($B361,[1]Feuil4!$1:$1048576,8,FALSE),0)</f>
        <v>0</v>
      </c>
      <c r="L361" s="68">
        <f>+IFERROR(VLOOKUP($B361,[1]Feuil4!$1:$1048576,6,FALSE),0)</f>
        <v>0</v>
      </c>
      <c r="M361" s="68">
        <f>+IFERROR(VLOOKUP($B361,[1]Feuil4!$1:$1048576,5,FALSE),0)</f>
        <v>0</v>
      </c>
      <c r="N361" s="68">
        <f>+IFERROR(VLOOKUP($B361,[1]Feuil4!$1:$1048576,11,FALSE),0)</f>
        <v>0</v>
      </c>
      <c r="O361" s="68">
        <f>IFERROR(VLOOKUP(A361,'[2]TOTAL M11M12 par région'!$1:$1048576,14,FALSE),0)</f>
        <v>52659.49328243811</v>
      </c>
      <c r="P361" s="68">
        <f>IFERROR(VLOOKUP(A361,'[3]Recours excep-C2 2016'!$1:$1048576,36,FALSE),0)</f>
        <v>431.94566589970287</v>
      </c>
      <c r="Q361" s="70">
        <f t="shared" si="5"/>
        <v>53091.438948337811</v>
      </c>
      <c r="R361"/>
    </row>
    <row r="362" spans="1:18" x14ac:dyDescent="0.25">
      <c r="A362" s="25" t="s">
        <v>352</v>
      </c>
      <c r="B362" s="6" t="s">
        <v>353</v>
      </c>
      <c r="C362" s="6" t="s">
        <v>23</v>
      </c>
      <c r="D362" s="6" t="s">
        <v>299</v>
      </c>
      <c r="E362" s="68">
        <f>+IFERROR(VLOOKUP($B362,[1]Feuil4!$1:$1048576,10,FALSE),0)</f>
        <v>0</v>
      </c>
      <c r="F362" s="68">
        <f>+IFERROR(VLOOKUP($B362,[1]Feuil4!$1:$1048576,9,FALSE),0)</f>
        <v>0</v>
      </c>
      <c r="G362" s="68">
        <f>+IFERROR(VLOOKUP($B362,[1]Feuil4!$1:$1048576,4,FALSE),0)</f>
        <v>0</v>
      </c>
      <c r="H362" s="68">
        <f>+IFERROR(VLOOKUP($B362,[1]Feuil4!$1:$1048576,3,FALSE),0)</f>
        <v>0</v>
      </c>
      <c r="I362" s="68">
        <f>+IFERROR(VLOOKUP($B362,[1]Feuil4!$1:$1048576,2,FALSE),0)</f>
        <v>0</v>
      </c>
      <c r="J362" s="68">
        <f>+IFERROR(VLOOKUP($B362,[1]Feuil4!$1:$1048576,7,FALSE),0)</f>
        <v>0</v>
      </c>
      <c r="K362" s="68">
        <f>+IFERROR(VLOOKUP($B362,[1]Feuil4!$1:$1048576,8,FALSE),0)</f>
        <v>0</v>
      </c>
      <c r="L362" s="68">
        <f>+IFERROR(VLOOKUP($B362,[1]Feuil4!$1:$1048576,6,FALSE),0)</f>
        <v>0</v>
      </c>
      <c r="M362" s="68">
        <f>+IFERROR(VLOOKUP($B362,[1]Feuil4!$1:$1048576,5,FALSE),0)</f>
        <v>0</v>
      </c>
      <c r="N362" s="68">
        <f>+IFERROR(VLOOKUP($B362,[1]Feuil4!$1:$1048576,11,FALSE),0)</f>
        <v>0</v>
      </c>
      <c r="O362" s="68">
        <f>IFERROR(VLOOKUP(A362,'[2]TOTAL M11M12 par région'!$1:$1048576,14,FALSE),0)</f>
        <v>103046.30082555831</v>
      </c>
      <c r="P362" s="68">
        <f>IFERROR(VLOOKUP(A362,'[3]Recours excep-C2 2016'!$1:$1048576,36,FALSE),0)</f>
        <v>15294.085427755679</v>
      </c>
      <c r="Q362" s="70">
        <f t="shared" si="5"/>
        <v>118340.38625331399</v>
      </c>
      <c r="R362"/>
    </row>
    <row r="363" spans="1:18" hidden="1" x14ac:dyDescent="0.25">
      <c r="A363" s="6" t="s">
        <v>312</v>
      </c>
      <c r="B363" s="6" t="s">
        <v>313</v>
      </c>
      <c r="C363" s="6" t="s">
        <v>23</v>
      </c>
      <c r="D363" s="6" t="s">
        <v>299</v>
      </c>
      <c r="E363" s="68">
        <f>+IFERROR(VLOOKUP($B363,[1]Feuil4!$1:$1048576,10,FALSE),0)</f>
        <v>0</v>
      </c>
      <c r="F363" s="68">
        <f>+IFERROR(VLOOKUP($B363,[1]Feuil4!$1:$1048576,9,FALSE),0)</f>
        <v>0</v>
      </c>
      <c r="G363" s="68">
        <f>+IFERROR(VLOOKUP($B363,[1]Feuil4!$1:$1048576,4,FALSE),0)</f>
        <v>0</v>
      </c>
      <c r="H363" s="68">
        <f>+IFERROR(VLOOKUP($B363,[1]Feuil4!$1:$1048576,3,FALSE),0)</f>
        <v>0</v>
      </c>
      <c r="I363" s="68">
        <f>+IFERROR(VLOOKUP($B363,[1]Feuil4!$1:$1048576,2,FALSE),0)</f>
        <v>0</v>
      </c>
      <c r="J363" s="68">
        <f>+IFERROR(VLOOKUP($B363,[1]Feuil4!$1:$1048576,7,FALSE),0)</f>
        <v>0</v>
      </c>
      <c r="K363" s="68">
        <f>+IFERROR(VLOOKUP($B363,[1]Feuil4!$1:$1048576,8,FALSE),0)</f>
        <v>0</v>
      </c>
      <c r="L363" s="68">
        <f>+IFERROR(VLOOKUP($B363,[1]Feuil4!$1:$1048576,6,FALSE),0)</f>
        <v>0</v>
      </c>
      <c r="M363" s="68">
        <f>+IFERROR(VLOOKUP($B363,[1]Feuil4!$1:$1048576,5,FALSE),0)</f>
        <v>0</v>
      </c>
      <c r="N363" s="68">
        <f>+IFERROR(VLOOKUP($B363,[1]Feuil4!$1:$1048576,11,FALSE),0)</f>
        <v>0</v>
      </c>
      <c r="O363" s="68">
        <f>IFERROR(VLOOKUP(A363,'[2]TOTAL M11M12 par région'!$1:$1048576,14,FALSE),0)</f>
        <v>0</v>
      </c>
      <c r="P363" s="68">
        <f>IFERROR(VLOOKUP(A363,'[3]Recours excep-C2 2016'!$1:$1048576,36,FALSE),0)</f>
        <v>0</v>
      </c>
      <c r="Q363" s="70">
        <f t="shared" si="5"/>
        <v>0</v>
      </c>
      <c r="R363"/>
    </row>
    <row r="364" spans="1:18" x14ac:dyDescent="0.25">
      <c r="A364" s="25" t="s">
        <v>342</v>
      </c>
      <c r="B364" s="6" t="s">
        <v>343</v>
      </c>
      <c r="C364" s="6" t="s">
        <v>23</v>
      </c>
      <c r="D364" s="6" t="s">
        <v>299</v>
      </c>
      <c r="E364" s="68">
        <f>+IFERROR(VLOOKUP($B364,[1]Feuil4!$1:$1048576,10,FALSE),0)</f>
        <v>0</v>
      </c>
      <c r="F364" s="68">
        <f>+IFERROR(VLOOKUP($B364,[1]Feuil4!$1:$1048576,9,FALSE),0)</f>
        <v>0</v>
      </c>
      <c r="G364" s="68">
        <f>+IFERROR(VLOOKUP($B364,[1]Feuil4!$1:$1048576,4,FALSE),0)</f>
        <v>0</v>
      </c>
      <c r="H364" s="68">
        <f>+IFERROR(VLOOKUP($B364,[1]Feuil4!$1:$1048576,3,FALSE),0)</f>
        <v>0</v>
      </c>
      <c r="I364" s="68">
        <f>+IFERROR(VLOOKUP($B364,[1]Feuil4!$1:$1048576,2,FALSE),0)</f>
        <v>0</v>
      </c>
      <c r="J364" s="68">
        <f>+IFERROR(VLOOKUP($B364,[1]Feuil4!$1:$1048576,7,FALSE),0)</f>
        <v>0</v>
      </c>
      <c r="K364" s="68">
        <f>+IFERROR(VLOOKUP($B364,[1]Feuil4!$1:$1048576,8,FALSE),0)</f>
        <v>0</v>
      </c>
      <c r="L364" s="68">
        <f>+IFERROR(VLOOKUP($B364,[1]Feuil4!$1:$1048576,6,FALSE),0)</f>
        <v>0</v>
      </c>
      <c r="M364" s="68">
        <f>+IFERROR(VLOOKUP($B364,[1]Feuil4!$1:$1048576,5,FALSE),0)</f>
        <v>0</v>
      </c>
      <c r="N364" s="68">
        <f>+IFERROR(VLOOKUP($B364,[1]Feuil4!$1:$1048576,11,FALSE),0)</f>
        <v>0</v>
      </c>
      <c r="O364" s="68">
        <f>IFERROR(VLOOKUP(A364,'[2]TOTAL M11M12 par région'!$1:$1048576,14,FALSE),0)</f>
        <v>363647.83</v>
      </c>
      <c r="P364" s="68">
        <f>IFERROR(VLOOKUP(A364,'[3]Recours excep-C2 2016'!$1:$1048576,36,FALSE),0)</f>
        <v>42843.435874350624</v>
      </c>
      <c r="Q364" s="70">
        <f t="shared" si="5"/>
        <v>406491.26587435062</v>
      </c>
      <c r="R364"/>
    </row>
    <row r="365" spans="1:18" x14ac:dyDescent="0.25">
      <c r="A365" s="25" t="s">
        <v>850</v>
      </c>
      <c r="B365" s="6" t="s">
        <v>851</v>
      </c>
      <c r="C365" s="6" t="s">
        <v>78</v>
      </c>
      <c r="D365" s="6" t="s">
        <v>299</v>
      </c>
      <c r="E365" s="68">
        <f>+IFERROR(VLOOKUP($B365,[1]Feuil4!$1:$1048576,10,FALSE),0)</f>
        <v>0</v>
      </c>
      <c r="F365" s="68">
        <f>+IFERROR(VLOOKUP($B365,[1]Feuil4!$1:$1048576,9,FALSE),0)</f>
        <v>0</v>
      </c>
      <c r="G365" s="68">
        <f>+IFERROR(VLOOKUP($B365,[1]Feuil4!$1:$1048576,4,FALSE),0)</f>
        <v>0</v>
      </c>
      <c r="H365" s="68">
        <f>+IFERROR(VLOOKUP($B365,[1]Feuil4!$1:$1048576,3,FALSE),0)</f>
        <v>0</v>
      </c>
      <c r="I365" s="68">
        <f>+IFERROR(VLOOKUP($B365,[1]Feuil4!$1:$1048576,2,FALSE),0)</f>
        <v>0</v>
      </c>
      <c r="J365" s="68">
        <f>+IFERROR(VLOOKUP($B365,[1]Feuil4!$1:$1048576,7,FALSE),0)</f>
        <v>0</v>
      </c>
      <c r="K365" s="68">
        <f>+IFERROR(VLOOKUP($B365,[1]Feuil4!$1:$1048576,8,FALSE),0)</f>
        <v>0</v>
      </c>
      <c r="L365" s="68">
        <f>+IFERROR(VLOOKUP($B365,[1]Feuil4!$1:$1048576,6,FALSE),0)</f>
        <v>0</v>
      </c>
      <c r="M365" s="68">
        <f>+IFERROR(VLOOKUP($B365,[1]Feuil4!$1:$1048576,5,FALSE),0)</f>
        <v>0</v>
      </c>
      <c r="N365" s="68">
        <f>+IFERROR(VLOOKUP($B365,[1]Feuil4!$1:$1048576,11,FALSE),0)</f>
        <v>0</v>
      </c>
      <c r="O365" s="68">
        <f>IFERROR(VLOOKUP(A365,'[2]TOTAL M11M12 par région'!$1:$1048576,14,FALSE),0)</f>
        <v>5187.6741264345073</v>
      </c>
      <c r="P365" s="68">
        <f>IFERROR(VLOOKUP(A365,'[3]Recours excep-C2 2016'!$1:$1048576,36,FALSE),0)</f>
        <v>0</v>
      </c>
      <c r="Q365" s="70">
        <f t="shared" si="5"/>
        <v>5187.6741264345073</v>
      </c>
      <c r="R365"/>
    </row>
    <row r="366" spans="1:18" x14ac:dyDescent="0.25">
      <c r="A366" s="6" t="s">
        <v>362</v>
      </c>
      <c r="B366" s="6" t="s">
        <v>363</v>
      </c>
      <c r="C366" s="6" t="s">
        <v>78</v>
      </c>
      <c r="D366" s="6" t="s">
        <v>299</v>
      </c>
      <c r="E366" s="68">
        <f>+IFERROR(VLOOKUP($B366,[1]Feuil4!$1:$1048576,10,FALSE),0)</f>
        <v>0</v>
      </c>
      <c r="F366" s="68">
        <f>+IFERROR(VLOOKUP($B366,[1]Feuil4!$1:$1048576,9,FALSE),0)</f>
        <v>0</v>
      </c>
      <c r="G366" s="68">
        <f>+IFERROR(VLOOKUP($B366,[1]Feuil4!$1:$1048576,4,FALSE),0)</f>
        <v>0</v>
      </c>
      <c r="H366" s="68">
        <f>+IFERROR(VLOOKUP($B366,[1]Feuil4!$1:$1048576,3,FALSE),0)</f>
        <v>0</v>
      </c>
      <c r="I366" s="68">
        <f>+IFERROR(VLOOKUP($B366,[1]Feuil4!$1:$1048576,2,FALSE),0)</f>
        <v>0</v>
      </c>
      <c r="J366" s="68">
        <f>+IFERROR(VLOOKUP($B366,[1]Feuil4!$1:$1048576,7,FALSE),0)</f>
        <v>0</v>
      </c>
      <c r="K366" s="68">
        <f>+IFERROR(VLOOKUP($B366,[1]Feuil4!$1:$1048576,8,FALSE),0)</f>
        <v>0</v>
      </c>
      <c r="L366" s="68">
        <f>+IFERROR(VLOOKUP($B366,[1]Feuil4!$1:$1048576,6,FALSE),0)</f>
        <v>0</v>
      </c>
      <c r="M366" s="68">
        <f>+IFERROR(VLOOKUP($B366,[1]Feuil4!$1:$1048576,5,FALSE),0)</f>
        <v>0</v>
      </c>
      <c r="N366" s="68">
        <f>+IFERROR(VLOOKUP($B366,[1]Feuil4!$1:$1048576,11,FALSE),0)</f>
        <v>0</v>
      </c>
      <c r="O366" s="68">
        <f>IFERROR(VLOOKUP(A366,'[2]TOTAL M11M12 par région'!$1:$1048576,14,FALSE),0)</f>
        <v>0</v>
      </c>
      <c r="P366" s="68">
        <f>IFERROR(VLOOKUP(A366,'[3]Recours excep-C2 2016'!$1:$1048576,36,FALSE),0)</f>
        <v>1794.1596351934909</v>
      </c>
      <c r="Q366" s="70">
        <f t="shared" si="5"/>
        <v>1794.1596351934909</v>
      </c>
      <c r="R366"/>
    </row>
    <row r="367" spans="1:18" x14ac:dyDescent="0.25">
      <c r="A367" s="6" t="s">
        <v>552</v>
      </c>
      <c r="B367" s="6" t="s">
        <v>553</v>
      </c>
      <c r="C367" s="6" t="s">
        <v>23</v>
      </c>
      <c r="D367" s="6" t="s">
        <v>547</v>
      </c>
      <c r="E367" s="68">
        <f>+IFERROR(VLOOKUP($B367,[1]Feuil4!$1:$1048576,10,FALSE),0)</f>
        <v>0</v>
      </c>
      <c r="F367" s="68">
        <f>+IFERROR(VLOOKUP($B367,[1]Feuil4!$1:$1048576,9,FALSE),0)</f>
        <v>0</v>
      </c>
      <c r="G367" s="68">
        <f>+IFERROR(VLOOKUP($B367,[1]Feuil4!$1:$1048576,4,FALSE),0)</f>
        <v>0</v>
      </c>
      <c r="H367" s="68">
        <f>+IFERROR(VLOOKUP($B367,[1]Feuil4!$1:$1048576,3,FALSE),0)</f>
        <v>0</v>
      </c>
      <c r="I367" s="68">
        <f>+IFERROR(VLOOKUP($B367,[1]Feuil4!$1:$1048576,2,FALSE),0)</f>
        <v>0</v>
      </c>
      <c r="J367" s="68">
        <f>+IFERROR(VLOOKUP($B367,[1]Feuil4!$1:$1048576,7,FALSE),0)</f>
        <v>0</v>
      </c>
      <c r="K367" s="68">
        <f>+IFERROR(VLOOKUP($B367,[1]Feuil4!$1:$1048576,8,FALSE),0)</f>
        <v>0</v>
      </c>
      <c r="L367" s="68">
        <f>+IFERROR(VLOOKUP($B367,[1]Feuil4!$1:$1048576,6,FALSE),0)</f>
        <v>0</v>
      </c>
      <c r="M367" s="68">
        <f>+IFERROR(VLOOKUP($B367,[1]Feuil4!$1:$1048576,5,FALSE),0)</f>
        <v>0</v>
      </c>
      <c r="N367" s="68">
        <f>+IFERROR(VLOOKUP($B367,[1]Feuil4!$1:$1048576,11,FALSE),0)</f>
        <v>0</v>
      </c>
      <c r="O367" s="68">
        <f>IFERROR(VLOOKUP(A367,'[2]TOTAL M11M12 par région'!$1:$1048576,14,FALSE),0)</f>
        <v>32343.685679432441</v>
      </c>
      <c r="P367" s="68">
        <f>IFERROR(VLOOKUP(A367,'[3]Recours excep-C2 2016'!$1:$1048576,36,FALSE),0)</f>
        <v>0</v>
      </c>
      <c r="Q367" s="70">
        <f t="shared" si="5"/>
        <v>32343.685679432441</v>
      </c>
      <c r="R367"/>
    </row>
    <row r="368" spans="1:18" x14ac:dyDescent="0.25">
      <c r="A368" s="38" t="s">
        <v>1170</v>
      </c>
      <c r="B368" s="6" t="s">
        <v>1056</v>
      </c>
      <c r="C368" s="6" t="s">
        <v>23</v>
      </c>
      <c r="D368" s="6" t="s">
        <v>547</v>
      </c>
      <c r="E368" s="68">
        <f>+IFERROR(VLOOKUP($B368,[1]Feuil4!$1:$1048576,10,FALSE),0)</f>
        <v>0</v>
      </c>
      <c r="F368" s="68">
        <f>+IFERROR(VLOOKUP($B368,[1]Feuil4!$1:$1048576,9,FALSE),0)</f>
        <v>0</v>
      </c>
      <c r="G368" s="68">
        <f>+IFERROR(VLOOKUP($B368,[1]Feuil4!$1:$1048576,4,FALSE),0)</f>
        <v>0</v>
      </c>
      <c r="H368" s="68">
        <f>+IFERROR(VLOOKUP($B368,[1]Feuil4!$1:$1048576,3,FALSE),0)</f>
        <v>0</v>
      </c>
      <c r="I368" s="68">
        <f>+IFERROR(VLOOKUP($B368,[1]Feuil4!$1:$1048576,2,FALSE),0)</f>
        <v>0</v>
      </c>
      <c r="J368" s="68">
        <f>+IFERROR(VLOOKUP($B368,[1]Feuil4!$1:$1048576,7,FALSE),0)</f>
        <v>0</v>
      </c>
      <c r="K368" s="68">
        <f>+IFERROR(VLOOKUP($B368,[1]Feuil4!$1:$1048576,8,FALSE),0)</f>
        <v>0</v>
      </c>
      <c r="L368" s="68">
        <f>+IFERROR(VLOOKUP($B368,[1]Feuil4!$1:$1048576,6,FALSE),0)</f>
        <v>0</v>
      </c>
      <c r="M368" s="68">
        <f>+IFERROR(VLOOKUP($B368,[1]Feuil4!$1:$1048576,5,FALSE),0)</f>
        <v>0</v>
      </c>
      <c r="N368" s="68">
        <f>+IFERROR(VLOOKUP($B368,[1]Feuil4!$1:$1048576,11,FALSE),0)</f>
        <v>0</v>
      </c>
      <c r="O368" s="68">
        <f>IFERROR(VLOOKUP(A368,'[2]TOTAL M11M12 par région'!$1:$1048576,14,FALSE),0)</f>
        <v>11200.26430519436</v>
      </c>
      <c r="P368" s="68">
        <f>IFERROR(VLOOKUP(A368,'[3]Recours excep-C2 2016'!$1:$1048576,36,FALSE),0)</f>
        <v>0</v>
      </c>
      <c r="Q368" s="70">
        <f t="shared" si="5"/>
        <v>11200.26430519436</v>
      </c>
      <c r="R368"/>
    </row>
    <row r="369" spans="1:18" x14ac:dyDescent="0.25">
      <c r="A369" s="6" t="s">
        <v>582</v>
      </c>
      <c r="B369" s="6" t="s">
        <v>583</v>
      </c>
      <c r="C369" s="6" t="s">
        <v>17</v>
      </c>
      <c r="D369" s="6" t="s">
        <v>547</v>
      </c>
      <c r="E369" s="68">
        <f>+IFERROR(VLOOKUP($B369,[1]Feuil4!$1:$1048576,10,FALSE),0)</f>
        <v>0</v>
      </c>
      <c r="F369" s="68">
        <f>+IFERROR(VLOOKUP($B369,[1]Feuil4!$1:$1048576,9,FALSE),0)</f>
        <v>0</v>
      </c>
      <c r="G369" s="68">
        <f>+IFERROR(VLOOKUP($B369,[1]Feuil4!$1:$1048576,4,FALSE),0)</f>
        <v>0</v>
      </c>
      <c r="H369" s="68">
        <f>+IFERROR(VLOOKUP($B369,[1]Feuil4!$1:$1048576,3,FALSE),0)</f>
        <v>0</v>
      </c>
      <c r="I369" s="68">
        <f>+IFERROR(VLOOKUP($B369,[1]Feuil4!$1:$1048576,2,FALSE),0)</f>
        <v>174780</v>
      </c>
      <c r="J369" s="68">
        <f>+IFERROR(VLOOKUP($B369,[1]Feuil4!$1:$1048576,7,FALSE),0)</f>
        <v>0</v>
      </c>
      <c r="K369" s="68">
        <f>+IFERROR(VLOOKUP($B369,[1]Feuil4!$1:$1048576,8,FALSE),0)</f>
        <v>0</v>
      </c>
      <c r="L369" s="68">
        <f>+IFERROR(VLOOKUP($B369,[1]Feuil4!$1:$1048576,6,FALSE),0)</f>
        <v>0</v>
      </c>
      <c r="M369" s="68">
        <f>+IFERROR(VLOOKUP($B369,[1]Feuil4!$1:$1048576,5,FALSE),0)</f>
        <v>0</v>
      </c>
      <c r="N369" s="68">
        <f>+IFERROR(VLOOKUP($B369,[1]Feuil4!$1:$1048576,11,FALSE),0)</f>
        <v>0</v>
      </c>
      <c r="O369" s="68">
        <f>IFERROR(VLOOKUP(A369,'[2]TOTAL M11M12 par région'!$1:$1048576,14,FALSE),0)</f>
        <v>163288.24569587107</v>
      </c>
      <c r="P369" s="68">
        <f>IFERROR(VLOOKUP(A369,'[3]Recours excep-C2 2016'!$1:$1048576,36,FALSE),0)</f>
        <v>256792.05635503272</v>
      </c>
      <c r="Q369" s="70">
        <f t="shared" si="5"/>
        <v>594860.30205090379</v>
      </c>
      <c r="R369"/>
    </row>
    <row r="370" spans="1:18" x14ac:dyDescent="0.25">
      <c r="A370" s="25" t="s">
        <v>807</v>
      </c>
      <c r="B370" s="6" t="s">
        <v>1057</v>
      </c>
      <c r="C370" s="6" t="s">
        <v>23</v>
      </c>
      <c r="D370" s="6" t="s">
        <v>547</v>
      </c>
      <c r="E370" s="68">
        <f>+IFERROR(VLOOKUP($B370,[1]Feuil4!$1:$1048576,10,FALSE),0)</f>
        <v>0</v>
      </c>
      <c r="F370" s="68">
        <f>+IFERROR(VLOOKUP($B370,[1]Feuil4!$1:$1048576,9,FALSE),0)</f>
        <v>0</v>
      </c>
      <c r="G370" s="68">
        <f>+IFERROR(VLOOKUP($B370,[1]Feuil4!$1:$1048576,4,FALSE),0)</f>
        <v>0</v>
      </c>
      <c r="H370" s="68">
        <f>+IFERROR(VLOOKUP($B370,[1]Feuil4!$1:$1048576,3,FALSE),0)</f>
        <v>0</v>
      </c>
      <c r="I370" s="68">
        <f>+IFERROR(VLOOKUP($B370,[1]Feuil4!$1:$1048576,2,FALSE),0)</f>
        <v>0</v>
      </c>
      <c r="J370" s="68">
        <f>+IFERROR(VLOOKUP($B370,[1]Feuil4!$1:$1048576,7,FALSE),0)</f>
        <v>0</v>
      </c>
      <c r="K370" s="68">
        <f>+IFERROR(VLOOKUP($B370,[1]Feuil4!$1:$1048576,8,FALSE),0)</f>
        <v>0</v>
      </c>
      <c r="L370" s="68">
        <f>+IFERROR(VLOOKUP($B370,[1]Feuil4!$1:$1048576,6,FALSE),0)</f>
        <v>0</v>
      </c>
      <c r="M370" s="68">
        <f>+IFERROR(VLOOKUP($B370,[1]Feuil4!$1:$1048576,5,FALSE),0)</f>
        <v>0</v>
      </c>
      <c r="N370" s="68">
        <f>+IFERROR(VLOOKUP($B370,[1]Feuil4!$1:$1048576,11,FALSE),0)</f>
        <v>0</v>
      </c>
      <c r="O370" s="68">
        <f>IFERROR(VLOOKUP(A370,'[2]TOTAL M11M12 par région'!$1:$1048576,14,FALSE),0)</f>
        <v>6757.3861115494583</v>
      </c>
      <c r="P370" s="68">
        <f>IFERROR(VLOOKUP(A370,'[3]Recours excep-C2 2016'!$1:$1048576,36,FALSE),0)</f>
        <v>0</v>
      </c>
      <c r="Q370" s="70">
        <f t="shared" si="5"/>
        <v>6757.3861115494583</v>
      </c>
      <c r="R370"/>
    </row>
    <row r="371" spans="1:18" x14ac:dyDescent="0.25">
      <c r="A371" s="6" t="s">
        <v>545</v>
      </c>
      <c r="B371" s="6" t="s">
        <v>546</v>
      </c>
      <c r="C371" s="6" t="s">
        <v>50</v>
      </c>
      <c r="D371" s="6" t="s">
        <v>547</v>
      </c>
      <c r="E371" s="68">
        <f>+IFERROR(VLOOKUP($B371,[1]Feuil4!$1:$1048576,10,FALSE),0)</f>
        <v>0</v>
      </c>
      <c r="F371" s="68">
        <f>+IFERROR(VLOOKUP($B371,[1]Feuil4!$1:$1048576,9,FALSE),0)</f>
        <v>0</v>
      </c>
      <c r="G371" s="68">
        <f>+IFERROR(VLOOKUP($B371,[1]Feuil4!$1:$1048576,4,FALSE),0)</f>
        <v>0</v>
      </c>
      <c r="H371" s="68">
        <f>+IFERROR(VLOOKUP($B371,[1]Feuil4!$1:$1048576,3,FALSE),0)</f>
        <v>0</v>
      </c>
      <c r="I371" s="68">
        <f>+IFERROR(VLOOKUP($B371,[1]Feuil4!$1:$1048576,2,FALSE),0)</f>
        <v>0</v>
      </c>
      <c r="J371" s="68">
        <f>+IFERROR(VLOOKUP($B371,[1]Feuil4!$1:$1048576,7,FALSE),0)</f>
        <v>0</v>
      </c>
      <c r="K371" s="68">
        <f>+IFERROR(VLOOKUP($B371,[1]Feuil4!$1:$1048576,8,FALSE),0)</f>
        <v>0</v>
      </c>
      <c r="L371" s="68">
        <f>+IFERROR(VLOOKUP($B371,[1]Feuil4!$1:$1048576,6,FALSE),0)</f>
        <v>0</v>
      </c>
      <c r="M371" s="68">
        <f>+IFERROR(VLOOKUP($B371,[1]Feuil4!$1:$1048576,5,FALSE),0)</f>
        <v>0</v>
      </c>
      <c r="N371" s="68">
        <f>+IFERROR(VLOOKUP($B371,[1]Feuil4!$1:$1048576,11,FALSE),0)</f>
        <v>0</v>
      </c>
      <c r="O371" s="68">
        <f>IFERROR(VLOOKUP(A371,'[2]TOTAL M11M12 par région'!$1:$1048576,14,FALSE),0)</f>
        <v>80927.365694651322</v>
      </c>
      <c r="P371" s="68">
        <f>IFERROR(VLOOKUP(A371,'[3]Recours excep-C2 2016'!$1:$1048576,36,FALSE),0)</f>
        <v>144348.81808282511</v>
      </c>
      <c r="Q371" s="70">
        <f t="shared" si="5"/>
        <v>225276.18377747643</v>
      </c>
      <c r="R371"/>
    </row>
    <row r="372" spans="1:18" x14ac:dyDescent="0.25">
      <c r="A372" s="25" t="s">
        <v>808</v>
      </c>
      <c r="B372" s="6" t="s">
        <v>809</v>
      </c>
      <c r="C372" s="6" t="s">
        <v>78</v>
      </c>
      <c r="D372" s="6" t="s">
        <v>547</v>
      </c>
      <c r="E372" s="68">
        <f>+IFERROR(VLOOKUP($B372,[1]Feuil4!$1:$1048576,10,FALSE),0)</f>
        <v>0</v>
      </c>
      <c r="F372" s="68">
        <f>+IFERROR(VLOOKUP($B372,[1]Feuil4!$1:$1048576,9,FALSE),0)</f>
        <v>0</v>
      </c>
      <c r="G372" s="68">
        <f>+IFERROR(VLOOKUP($B372,[1]Feuil4!$1:$1048576,4,FALSE),0)</f>
        <v>0</v>
      </c>
      <c r="H372" s="68">
        <f>+IFERROR(VLOOKUP($B372,[1]Feuil4!$1:$1048576,3,FALSE),0)</f>
        <v>0</v>
      </c>
      <c r="I372" s="68">
        <f>+IFERROR(VLOOKUP($B372,[1]Feuil4!$1:$1048576,2,FALSE),0)</f>
        <v>0</v>
      </c>
      <c r="J372" s="68">
        <f>+IFERROR(VLOOKUP($B372,[1]Feuil4!$1:$1048576,7,FALSE),0)</f>
        <v>0</v>
      </c>
      <c r="K372" s="68">
        <f>+IFERROR(VLOOKUP($B372,[1]Feuil4!$1:$1048576,8,FALSE),0)</f>
        <v>0</v>
      </c>
      <c r="L372" s="68">
        <f>+IFERROR(VLOOKUP($B372,[1]Feuil4!$1:$1048576,6,FALSE),0)</f>
        <v>0</v>
      </c>
      <c r="M372" s="68">
        <f>+IFERROR(VLOOKUP($B372,[1]Feuil4!$1:$1048576,5,FALSE),0)</f>
        <v>0</v>
      </c>
      <c r="N372" s="68">
        <f>+IFERROR(VLOOKUP($B372,[1]Feuil4!$1:$1048576,11,FALSE),0)</f>
        <v>0</v>
      </c>
      <c r="O372" s="68">
        <f>IFERROR(VLOOKUP(A372,'[2]TOTAL M11M12 par région'!$1:$1048576,14,FALSE),0)</f>
        <v>2270.1787979164183</v>
      </c>
      <c r="P372" s="68">
        <f>IFERROR(VLOOKUP(A372,'[3]Recours excep-C2 2016'!$1:$1048576,36,FALSE),0)</f>
        <v>0</v>
      </c>
      <c r="Q372" s="70">
        <f t="shared" si="5"/>
        <v>2270.1787979164183</v>
      </c>
      <c r="R372"/>
    </row>
    <row r="373" spans="1:18" x14ac:dyDescent="0.25">
      <c r="A373" s="25" t="s">
        <v>810</v>
      </c>
      <c r="B373" s="6" t="s">
        <v>811</v>
      </c>
      <c r="C373" s="6" t="s">
        <v>78</v>
      </c>
      <c r="D373" s="6" t="s">
        <v>547</v>
      </c>
      <c r="E373" s="68">
        <f>+IFERROR(VLOOKUP($B373,[1]Feuil4!$1:$1048576,10,FALSE),0)</f>
        <v>0</v>
      </c>
      <c r="F373" s="68">
        <f>+IFERROR(VLOOKUP($B373,[1]Feuil4!$1:$1048576,9,FALSE),0)</f>
        <v>0</v>
      </c>
      <c r="G373" s="68">
        <f>+IFERROR(VLOOKUP($B373,[1]Feuil4!$1:$1048576,4,FALSE),0)</f>
        <v>0</v>
      </c>
      <c r="H373" s="68">
        <f>+IFERROR(VLOOKUP($B373,[1]Feuil4!$1:$1048576,3,FALSE),0)</f>
        <v>0</v>
      </c>
      <c r="I373" s="68">
        <f>+IFERROR(VLOOKUP($B373,[1]Feuil4!$1:$1048576,2,FALSE),0)</f>
        <v>0</v>
      </c>
      <c r="J373" s="68">
        <f>+IFERROR(VLOOKUP($B373,[1]Feuil4!$1:$1048576,7,FALSE),0)</f>
        <v>0</v>
      </c>
      <c r="K373" s="68">
        <f>+IFERROR(VLOOKUP($B373,[1]Feuil4!$1:$1048576,8,FALSE),0)</f>
        <v>0</v>
      </c>
      <c r="L373" s="68">
        <f>+IFERROR(VLOOKUP($B373,[1]Feuil4!$1:$1048576,6,FALSE),0)</f>
        <v>0</v>
      </c>
      <c r="M373" s="68">
        <f>+IFERROR(VLOOKUP($B373,[1]Feuil4!$1:$1048576,5,FALSE),0)</f>
        <v>0</v>
      </c>
      <c r="N373" s="68">
        <f>+IFERROR(VLOOKUP($B373,[1]Feuil4!$1:$1048576,11,FALSE),0)</f>
        <v>0</v>
      </c>
      <c r="O373" s="68">
        <f>IFERROR(VLOOKUP(A373,'[2]TOTAL M11M12 par région'!$1:$1048576,14,FALSE),0)</f>
        <v>4991.6371902212886</v>
      </c>
      <c r="P373" s="68">
        <f>IFERROR(VLOOKUP(A373,'[3]Recours excep-C2 2016'!$1:$1048576,36,FALSE),0)</f>
        <v>0</v>
      </c>
      <c r="Q373" s="70">
        <f t="shared" si="5"/>
        <v>4991.6371902212886</v>
      </c>
      <c r="R373"/>
    </row>
    <row r="374" spans="1:18" x14ac:dyDescent="0.25">
      <c r="A374" s="6" t="s">
        <v>578</v>
      </c>
      <c r="B374" s="6" t="s">
        <v>579</v>
      </c>
      <c r="C374" s="6" t="s">
        <v>78</v>
      </c>
      <c r="D374" s="6" t="s">
        <v>547</v>
      </c>
      <c r="E374" s="68">
        <f>+IFERROR(VLOOKUP($B374,[1]Feuil4!$1:$1048576,10,FALSE),0)</f>
        <v>0</v>
      </c>
      <c r="F374" s="68">
        <f>+IFERROR(VLOOKUP($B374,[1]Feuil4!$1:$1048576,9,FALSE),0)</f>
        <v>0</v>
      </c>
      <c r="G374" s="68">
        <f>+IFERROR(VLOOKUP($B374,[1]Feuil4!$1:$1048576,4,FALSE),0)</f>
        <v>0</v>
      </c>
      <c r="H374" s="68">
        <f>+IFERROR(VLOOKUP($B374,[1]Feuil4!$1:$1048576,3,FALSE),0)</f>
        <v>0</v>
      </c>
      <c r="I374" s="68">
        <f>+IFERROR(VLOOKUP($B374,[1]Feuil4!$1:$1048576,2,FALSE),0)</f>
        <v>0</v>
      </c>
      <c r="J374" s="68">
        <f>+IFERROR(VLOOKUP($B374,[1]Feuil4!$1:$1048576,7,FALSE),0)</f>
        <v>0</v>
      </c>
      <c r="K374" s="68">
        <f>+IFERROR(VLOOKUP($B374,[1]Feuil4!$1:$1048576,8,FALSE),0)</f>
        <v>0</v>
      </c>
      <c r="L374" s="68">
        <f>+IFERROR(VLOOKUP($B374,[1]Feuil4!$1:$1048576,6,FALSE),0)</f>
        <v>0</v>
      </c>
      <c r="M374" s="68">
        <f>+IFERROR(VLOOKUP($B374,[1]Feuil4!$1:$1048576,5,FALSE),0)</f>
        <v>0</v>
      </c>
      <c r="N374" s="68">
        <f>+IFERROR(VLOOKUP($B374,[1]Feuil4!$1:$1048576,11,FALSE),0)</f>
        <v>0</v>
      </c>
      <c r="O374" s="68">
        <f>IFERROR(VLOOKUP(A374,'[2]TOTAL M11M12 par région'!$1:$1048576,14,FALSE),0)</f>
        <v>544.19375335989253</v>
      </c>
      <c r="P374" s="68">
        <f>IFERROR(VLOOKUP(A374,'[3]Recours excep-C2 2016'!$1:$1048576,36,FALSE),0)</f>
        <v>580.44125356940106</v>
      </c>
      <c r="Q374" s="70">
        <f t="shared" si="5"/>
        <v>1124.6350069292935</v>
      </c>
      <c r="R374"/>
    </row>
    <row r="375" spans="1:18" hidden="1" x14ac:dyDescent="0.25">
      <c r="A375" s="6" t="s">
        <v>564</v>
      </c>
      <c r="B375" s="6" t="s">
        <v>565</v>
      </c>
      <c r="C375" s="6" t="s">
        <v>23</v>
      </c>
      <c r="D375" s="6" t="s">
        <v>547</v>
      </c>
      <c r="E375" s="68">
        <f>+IFERROR(VLOOKUP($B375,[1]Feuil4!$1:$1048576,10,FALSE),0)</f>
        <v>0</v>
      </c>
      <c r="F375" s="68">
        <f>+IFERROR(VLOOKUP($B375,[1]Feuil4!$1:$1048576,9,FALSE),0)</f>
        <v>0</v>
      </c>
      <c r="G375" s="68">
        <f>+IFERROR(VLOOKUP($B375,[1]Feuil4!$1:$1048576,4,FALSE),0)</f>
        <v>0</v>
      </c>
      <c r="H375" s="68">
        <f>+IFERROR(VLOOKUP($B375,[1]Feuil4!$1:$1048576,3,FALSE),0)</f>
        <v>0</v>
      </c>
      <c r="I375" s="68">
        <f>+IFERROR(VLOOKUP($B375,[1]Feuil4!$1:$1048576,2,FALSE),0)</f>
        <v>0</v>
      </c>
      <c r="J375" s="68">
        <f>+IFERROR(VLOOKUP($B375,[1]Feuil4!$1:$1048576,7,FALSE),0)</f>
        <v>0</v>
      </c>
      <c r="K375" s="68">
        <f>+IFERROR(VLOOKUP($B375,[1]Feuil4!$1:$1048576,8,FALSE),0)</f>
        <v>0</v>
      </c>
      <c r="L375" s="68">
        <f>+IFERROR(VLOOKUP($B375,[1]Feuil4!$1:$1048576,6,FALSE),0)</f>
        <v>0</v>
      </c>
      <c r="M375" s="68">
        <f>+IFERROR(VLOOKUP($B375,[1]Feuil4!$1:$1048576,5,FALSE),0)</f>
        <v>0</v>
      </c>
      <c r="N375" s="68">
        <f>+IFERROR(VLOOKUP($B375,[1]Feuil4!$1:$1048576,11,FALSE),0)</f>
        <v>0</v>
      </c>
      <c r="O375" s="68">
        <f>IFERROR(VLOOKUP(A375,'[2]TOTAL M11M12 par région'!$1:$1048576,14,FALSE),0)</f>
        <v>0</v>
      </c>
      <c r="P375" s="68">
        <f>IFERROR(VLOOKUP(A375,'[3]Recours excep-C2 2016'!$1:$1048576,36,FALSE),0)</f>
        <v>0</v>
      </c>
      <c r="Q375" s="70">
        <f t="shared" si="5"/>
        <v>0</v>
      </c>
      <c r="R375"/>
    </row>
    <row r="376" spans="1:18" x14ac:dyDescent="0.25">
      <c r="A376" s="25" t="s">
        <v>1091</v>
      </c>
      <c r="B376" s="6" t="s">
        <v>1132</v>
      </c>
      <c r="C376" s="6" t="s">
        <v>78</v>
      </c>
      <c r="D376" s="6" t="s">
        <v>547</v>
      </c>
      <c r="E376" s="68">
        <f>+IFERROR(VLOOKUP($B376,[1]Feuil4!$1:$1048576,10,FALSE),0)</f>
        <v>0</v>
      </c>
      <c r="F376" s="68">
        <f>+IFERROR(VLOOKUP($B376,[1]Feuil4!$1:$1048576,9,FALSE),0)</f>
        <v>0</v>
      </c>
      <c r="G376" s="68">
        <f>+IFERROR(VLOOKUP($B376,[1]Feuil4!$1:$1048576,4,FALSE),0)</f>
        <v>0</v>
      </c>
      <c r="H376" s="68">
        <f>+IFERROR(VLOOKUP($B376,[1]Feuil4!$1:$1048576,3,FALSE),0)</f>
        <v>0</v>
      </c>
      <c r="I376" s="68">
        <f>+IFERROR(VLOOKUP($B376,[1]Feuil4!$1:$1048576,2,FALSE),0)</f>
        <v>0</v>
      </c>
      <c r="J376" s="68">
        <f>+IFERROR(VLOOKUP($B376,[1]Feuil4!$1:$1048576,7,FALSE),0)</f>
        <v>0</v>
      </c>
      <c r="K376" s="68">
        <f>+IFERROR(VLOOKUP($B376,[1]Feuil4!$1:$1048576,8,FALSE),0)</f>
        <v>0</v>
      </c>
      <c r="L376" s="68">
        <f>+IFERROR(VLOOKUP($B376,[1]Feuil4!$1:$1048576,6,FALSE),0)</f>
        <v>0</v>
      </c>
      <c r="M376" s="68">
        <f>+IFERROR(VLOOKUP($B376,[1]Feuil4!$1:$1048576,5,FALSE),0)</f>
        <v>0</v>
      </c>
      <c r="N376" s="68">
        <f>+IFERROR(VLOOKUP($B376,[1]Feuil4!$1:$1048576,11,FALSE),0)</f>
        <v>0</v>
      </c>
      <c r="O376" s="68">
        <f>IFERROR(VLOOKUP(A376,'[2]TOTAL M11M12 par région'!$1:$1048576,14,FALSE),0)</f>
        <v>5134.1865834229902</v>
      </c>
      <c r="P376" s="68">
        <f>IFERROR(VLOOKUP(A376,'[3]Recours excep-C2 2016'!$1:$1048576,36,FALSE),0)</f>
        <v>0</v>
      </c>
      <c r="Q376" s="70">
        <f t="shared" si="5"/>
        <v>5134.1865834229902</v>
      </c>
      <c r="R376"/>
    </row>
    <row r="377" spans="1:18" x14ac:dyDescent="0.25">
      <c r="A377" s="25" t="s">
        <v>576</v>
      </c>
      <c r="B377" s="6" t="s">
        <v>577</v>
      </c>
      <c r="C377" s="6" t="s">
        <v>23</v>
      </c>
      <c r="D377" s="6" t="s">
        <v>547</v>
      </c>
      <c r="E377" s="68">
        <f>+IFERROR(VLOOKUP($B377,[1]Feuil4!$1:$1048576,10,FALSE),0)</f>
        <v>0</v>
      </c>
      <c r="F377" s="68">
        <f>+IFERROR(VLOOKUP($B377,[1]Feuil4!$1:$1048576,9,FALSE),0)</f>
        <v>0</v>
      </c>
      <c r="G377" s="68">
        <f>+IFERROR(VLOOKUP($B377,[1]Feuil4!$1:$1048576,4,FALSE),0)</f>
        <v>0</v>
      </c>
      <c r="H377" s="68">
        <f>+IFERROR(VLOOKUP($B377,[1]Feuil4!$1:$1048576,3,FALSE),0)</f>
        <v>0</v>
      </c>
      <c r="I377" s="68">
        <f>+IFERROR(VLOOKUP($B377,[1]Feuil4!$1:$1048576,2,FALSE),0)</f>
        <v>0</v>
      </c>
      <c r="J377" s="68">
        <f>+IFERROR(VLOOKUP($B377,[1]Feuil4!$1:$1048576,7,FALSE),0)</f>
        <v>0</v>
      </c>
      <c r="K377" s="68">
        <f>+IFERROR(VLOOKUP($B377,[1]Feuil4!$1:$1048576,8,FALSE),0)</f>
        <v>0</v>
      </c>
      <c r="L377" s="68">
        <f>+IFERROR(VLOOKUP($B377,[1]Feuil4!$1:$1048576,6,FALSE),0)</f>
        <v>0</v>
      </c>
      <c r="M377" s="68">
        <f>+IFERROR(VLOOKUP($B377,[1]Feuil4!$1:$1048576,5,FALSE),0)</f>
        <v>0</v>
      </c>
      <c r="N377" s="68">
        <f>+IFERROR(VLOOKUP($B377,[1]Feuil4!$1:$1048576,11,FALSE),0)</f>
        <v>0</v>
      </c>
      <c r="O377" s="68">
        <f>IFERROR(VLOOKUP(A377,'[2]TOTAL M11M12 par région'!$1:$1048576,14,FALSE),0)</f>
        <v>79458.408309361956</v>
      </c>
      <c r="P377" s="68">
        <f>IFERROR(VLOOKUP(A377,'[3]Recours excep-C2 2016'!$1:$1048576,36,FALSE),0)</f>
        <v>0</v>
      </c>
      <c r="Q377" s="70">
        <f t="shared" si="5"/>
        <v>79458.408309361956</v>
      </c>
      <c r="R377"/>
    </row>
    <row r="378" spans="1:18" x14ac:dyDescent="0.25">
      <c r="A378" s="25" t="s">
        <v>572</v>
      </c>
      <c r="B378" s="6" t="s">
        <v>573</v>
      </c>
      <c r="C378" s="6" t="s">
        <v>23</v>
      </c>
      <c r="D378" s="6" t="s">
        <v>547</v>
      </c>
      <c r="E378" s="68">
        <f>+IFERROR(VLOOKUP($B378,[1]Feuil4!$1:$1048576,10,FALSE),0)</f>
        <v>0</v>
      </c>
      <c r="F378" s="68">
        <f>+IFERROR(VLOOKUP($B378,[1]Feuil4!$1:$1048576,9,FALSE),0)</f>
        <v>0</v>
      </c>
      <c r="G378" s="68">
        <f>+IFERROR(VLOOKUP($B378,[1]Feuil4!$1:$1048576,4,FALSE),0)</f>
        <v>0</v>
      </c>
      <c r="H378" s="68">
        <f>+IFERROR(VLOOKUP($B378,[1]Feuil4!$1:$1048576,3,FALSE),0)</f>
        <v>0</v>
      </c>
      <c r="I378" s="68">
        <f>+IFERROR(VLOOKUP($B378,[1]Feuil4!$1:$1048576,2,FALSE),0)</f>
        <v>0</v>
      </c>
      <c r="J378" s="68">
        <f>+IFERROR(VLOOKUP($B378,[1]Feuil4!$1:$1048576,7,FALSE),0)</f>
        <v>0</v>
      </c>
      <c r="K378" s="68">
        <f>+IFERROR(VLOOKUP($B378,[1]Feuil4!$1:$1048576,8,FALSE),0)</f>
        <v>0</v>
      </c>
      <c r="L378" s="68">
        <f>+IFERROR(VLOOKUP($B378,[1]Feuil4!$1:$1048576,6,FALSE),0)</f>
        <v>0</v>
      </c>
      <c r="M378" s="68">
        <f>+IFERROR(VLOOKUP($B378,[1]Feuil4!$1:$1048576,5,FALSE),0)</f>
        <v>0</v>
      </c>
      <c r="N378" s="68">
        <f>+IFERROR(VLOOKUP($B378,[1]Feuil4!$1:$1048576,11,FALSE),0)</f>
        <v>0</v>
      </c>
      <c r="O378" s="68">
        <f>IFERROR(VLOOKUP(A378,'[2]TOTAL M11M12 par région'!$1:$1048576,14,FALSE),0)</f>
        <v>17479.705346820076</v>
      </c>
      <c r="P378" s="68">
        <f>IFERROR(VLOOKUP(A378,'[3]Recours excep-C2 2016'!$1:$1048576,36,FALSE),0)</f>
        <v>0</v>
      </c>
      <c r="Q378" s="70">
        <f t="shared" si="5"/>
        <v>17479.705346820076</v>
      </c>
      <c r="R378"/>
    </row>
    <row r="379" spans="1:18" x14ac:dyDescent="0.25">
      <c r="A379" s="6" t="s">
        <v>560</v>
      </c>
      <c r="B379" s="6" t="s">
        <v>561</v>
      </c>
      <c r="C379" s="6" t="s">
        <v>23</v>
      </c>
      <c r="D379" s="6" t="s">
        <v>547</v>
      </c>
      <c r="E379" s="68">
        <f>+IFERROR(VLOOKUP($B379,[1]Feuil4!$1:$1048576,10,FALSE),0)</f>
        <v>0</v>
      </c>
      <c r="F379" s="68">
        <f>+IFERROR(VLOOKUP($B379,[1]Feuil4!$1:$1048576,9,FALSE),0)</f>
        <v>0</v>
      </c>
      <c r="G379" s="68">
        <f>+IFERROR(VLOOKUP($B379,[1]Feuil4!$1:$1048576,4,FALSE),0)</f>
        <v>0</v>
      </c>
      <c r="H379" s="68">
        <f>+IFERROR(VLOOKUP($B379,[1]Feuil4!$1:$1048576,3,FALSE),0)</f>
        <v>0</v>
      </c>
      <c r="I379" s="68">
        <f>+IFERROR(VLOOKUP($B379,[1]Feuil4!$1:$1048576,2,FALSE),0)</f>
        <v>0</v>
      </c>
      <c r="J379" s="68">
        <f>+IFERROR(VLOOKUP($B379,[1]Feuil4!$1:$1048576,7,FALSE),0)</f>
        <v>0</v>
      </c>
      <c r="K379" s="68">
        <f>+IFERROR(VLOOKUP($B379,[1]Feuil4!$1:$1048576,8,FALSE),0)</f>
        <v>0</v>
      </c>
      <c r="L379" s="68">
        <f>+IFERROR(VLOOKUP($B379,[1]Feuil4!$1:$1048576,6,FALSE),0)</f>
        <v>0</v>
      </c>
      <c r="M379" s="68">
        <f>+IFERROR(VLOOKUP($B379,[1]Feuil4!$1:$1048576,5,FALSE),0)</f>
        <v>0</v>
      </c>
      <c r="N379" s="68">
        <f>+IFERROR(VLOOKUP($B379,[1]Feuil4!$1:$1048576,11,FALSE),0)</f>
        <v>0</v>
      </c>
      <c r="O379" s="68">
        <f>IFERROR(VLOOKUP(A379,'[2]TOTAL M11M12 par région'!$1:$1048576,14,FALSE),0)</f>
        <v>30211.402626896073</v>
      </c>
      <c r="P379" s="68">
        <f>IFERROR(VLOOKUP(A379,'[3]Recours excep-C2 2016'!$1:$1048576,36,FALSE),0)</f>
        <v>0</v>
      </c>
      <c r="Q379" s="70">
        <f t="shared" si="5"/>
        <v>30211.402626896073</v>
      </c>
      <c r="R379"/>
    </row>
    <row r="380" spans="1:18" x14ac:dyDescent="0.25">
      <c r="A380" s="25" t="s">
        <v>570</v>
      </c>
      <c r="B380" s="6" t="s">
        <v>571</v>
      </c>
      <c r="C380" s="6" t="s">
        <v>23</v>
      </c>
      <c r="D380" s="6" t="s">
        <v>547</v>
      </c>
      <c r="E380" s="68">
        <f>+IFERROR(VLOOKUP($B380,[1]Feuil4!$1:$1048576,10,FALSE),0)</f>
        <v>0</v>
      </c>
      <c r="F380" s="68">
        <f>+IFERROR(VLOOKUP($B380,[1]Feuil4!$1:$1048576,9,FALSE),0)</f>
        <v>0</v>
      </c>
      <c r="G380" s="68">
        <f>+IFERROR(VLOOKUP($B380,[1]Feuil4!$1:$1048576,4,FALSE),0)</f>
        <v>0</v>
      </c>
      <c r="H380" s="68">
        <f>+IFERROR(VLOOKUP($B380,[1]Feuil4!$1:$1048576,3,FALSE),0)</f>
        <v>0</v>
      </c>
      <c r="I380" s="68">
        <f>+IFERROR(VLOOKUP($B380,[1]Feuil4!$1:$1048576,2,FALSE),0)</f>
        <v>0</v>
      </c>
      <c r="J380" s="68">
        <f>+IFERROR(VLOOKUP($B380,[1]Feuil4!$1:$1048576,7,FALSE),0)</f>
        <v>0</v>
      </c>
      <c r="K380" s="68">
        <f>+IFERROR(VLOOKUP($B380,[1]Feuil4!$1:$1048576,8,FALSE),0)</f>
        <v>0</v>
      </c>
      <c r="L380" s="68">
        <f>+IFERROR(VLOOKUP($B380,[1]Feuil4!$1:$1048576,6,FALSE),0)</f>
        <v>0</v>
      </c>
      <c r="M380" s="68">
        <f>+IFERROR(VLOOKUP($B380,[1]Feuil4!$1:$1048576,5,FALSE),0)</f>
        <v>0</v>
      </c>
      <c r="N380" s="68">
        <f>+IFERROR(VLOOKUP($B380,[1]Feuil4!$1:$1048576,11,FALSE),0)</f>
        <v>0</v>
      </c>
      <c r="O380" s="68">
        <f>IFERROR(VLOOKUP(A380,'[2]TOTAL M11M12 par région'!$1:$1048576,14,FALSE),0)</f>
        <v>15133.276749898228</v>
      </c>
      <c r="P380" s="68">
        <f>IFERROR(VLOOKUP(A380,'[3]Recours excep-C2 2016'!$1:$1048576,36,FALSE),0)</f>
        <v>0</v>
      </c>
      <c r="Q380" s="70">
        <f t="shared" si="5"/>
        <v>15133.276749898228</v>
      </c>
      <c r="R380"/>
    </row>
    <row r="381" spans="1:18" hidden="1" x14ac:dyDescent="0.25">
      <c r="A381" s="6" t="s">
        <v>556</v>
      </c>
      <c r="B381" s="6" t="s">
        <v>557</v>
      </c>
      <c r="C381" s="6" t="s">
        <v>23</v>
      </c>
      <c r="D381" s="6" t="s">
        <v>547</v>
      </c>
      <c r="E381" s="68">
        <f>+IFERROR(VLOOKUP($B381,[1]Feuil4!$1:$1048576,10,FALSE),0)</f>
        <v>0</v>
      </c>
      <c r="F381" s="68">
        <f>+IFERROR(VLOOKUP($B381,[1]Feuil4!$1:$1048576,9,FALSE),0)</f>
        <v>0</v>
      </c>
      <c r="G381" s="68">
        <f>+IFERROR(VLOOKUP($B381,[1]Feuil4!$1:$1048576,4,FALSE),0)</f>
        <v>0</v>
      </c>
      <c r="H381" s="68">
        <f>+IFERROR(VLOOKUP($B381,[1]Feuil4!$1:$1048576,3,FALSE),0)</f>
        <v>0</v>
      </c>
      <c r="I381" s="68">
        <f>+IFERROR(VLOOKUP($B381,[1]Feuil4!$1:$1048576,2,FALSE),0)</f>
        <v>0</v>
      </c>
      <c r="J381" s="68">
        <f>+IFERROR(VLOOKUP($B381,[1]Feuil4!$1:$1048576,7,FALSE),0)</f>
        <v>0</v>
      </c>
      <c r="K381" s="68">
        <f>+IFERROR(VLOOKUP($B381,[1]Feuil4!$1:$1048576,8,FALSE),0)</f>
        <v>0</v>
      </c>
      <c r="L381" s="68">
        <f>+IFERROR(VLOOKUP($B381,[1]Feuil4!$1:$1048576,6,FALSE),0)</f>
        <v>0</v>
      </c>
      <c r="M381" s="68">
        <f>+IFERROR(VLOOKUP($B381,[1]Feuil4!$1:$1048576,5,FALSE),0)</f>
        <v>0</v>
      </c>
      <c r="N381" s="68">
        <f>+IFERROR(VLOOKUP($B381,[1]Feuil4!$1:$1048576,11,FALSE),0)</f>
        <v>0</v>
      </c>
      <c r="O381" s="68">
        <f>IFERROR(VLOOKUP(A381,'[2]TOTAL M11M12 par région'!$1:$1048576,14,FALSE),0)</f>
        <v>0</v>
      </c>
      <c r="P381" s="68">
        <f>IFERROR(VLOOKUP(A381,'[3]Recours excep-C2 2016'!$1:$1048576,36,FALSE),0)</f>
        <v>0</v>
      </c>
      <c r="Q381" s="70">
        <f t="shared" si="5"/>
        <v>0</v>
      </c>
      <c r="R381"/>
    </row>
    <row r="382" spans="1:18" x14ac:dyDescent="0.25">
      <c r="A382" s="6" t="s">
        <v>548</v>
      </c>
      <c r="B382" s="6" t="s">
        <v>549</v>
      </c>
      <c r="C382" s="6" t="s">
        <v>23</v>
      </c>
      <c r="D382" s="6" t="s">
        <v>547</v>
      </c>
      <c r="E382" s="68">
        <f>+IFERROR(VLOOKUP($B382,[1]Feuil4!$1:$1048576,10,FALSE),0)</f>
        <v>0</v>
      </c>
      <c r="F382" s="68">
        <f>+IFERROR(VLOOKUP($B382,[1]Feuil4!$1:$1048576,9,FALSE),0)</f>
        <v>0</v>
      </c>
      <c r="G382" s="68">
        <f>+IFERROR(VLOOKUP($B382,[1]Feuil4!$1:$1048576,4,FALSE),0)</f>
        <v>0</v>
      </c>
      <c r="H382" s="68">
        <f>+IFERROR(VLOOKUP($B382,[1]Feuil4!$1:$1048576,3,FALSE),0)</f>
        <v>0</v>
      </c>
      <c r="I382" s="68">
        <f>+IFERROR(VLOOKUP($B382,[1]Feuil4!$1:$1048576,2,FALSE),0)</f>
        <v>0</v>
      </c>
      <c r="J382" s="68">
        <f>+IFERROR(VLOOKUP($B382,[1]Feuil4!$1:$1048576,7,FALSE),0)</f>
        <v>0</v>
      </c>
      <c r="K382" s="68">
        <f>+IFERROR(VLOOKUP($B382,[1]Feuil4!$1:$1048576,8,FALSE),0)</f>
        <v>0</v>
      </c>
      <c r="L382" s="68">
        <f>+IFERROR(VLOOKUP($B382,[1]Feuil4!$1:$1048576,6,FALSE),0)</f>
        <v>0</v>
      </c>
      <c r="M382" s="68">
        <f>+IFERROR(VLOOKUP($B382,[1]Feuil4!$1:$1048576,5,FALSE),0)</f>
        <v>0</v>
      </c>
      <c r="N382" s="68">
        <f>+IFERROR(VLOOKUP($B382,[1]Feuil4!$1:$1048576,11,FALSE),0)</f>
        <v>0</v>
      </c>
      <c r="O382" s="68">
        <f>IFERROR(VLOOKUP(A382,'[2]TOTAL M11M12 par région'!$1:$1048576,14,FALSE),0)</f>
        <v>5562.0501688435361</v>
      </c>
      <c r="P382" s="68">
        <f>IFERROR(VLOOKUP(A382,'[3]Recours excep-C2 2016'!$1:$1048576,36,FALSE),0)</f>
        <v>0</v>
      </c>
      <c r="Q382" s="70">
        <f t="shared" si="5"/>
        <v>5562.0501688435361</v>
      </c>
      <c r="R382"/>
    </row>
    <row r="383" spans="1:18" x14ac:dyDescent="0.25">
      <c r="A383" s="6" t="s">
        <v>550</v>
      </c>
      <c r="B383" s="6" t="s">
        <v>551</v>
      </c>
      <c r="C383" s="6" t="s">
        <v>23</v>
      </c>
      <c r="D383" s="6" t="s">
        <v>547</v>
      </c>
      <c r="E383" s="68">
        <f>+IFERROR(VLOOKUP($B383,[1]Feuil4!$1:$1048576,10,FALSE),0)</f>
        <v>0</v>
      </c>
      <c r="F383" s="68">
        <f>+IFERROR(VLOOKUP($B383,[1]Feuil4!$1:$1048576,9,FALSE),0)</f>
        <v>0</v>
      </c>
      <c r="G383" s="68">
        <f>+IFERROR(VLOOKUP($B383,[1]Feuil4!$1:$1048576,4,FALSE),0)</f>
        <v>0</v>
      </c>
      <c r="H383" s="68">
        <f>+IFERROR(VLOOKUP($B383,[1]Feuil4!$1:$1048576,3,FALSE),0)</f>
        <v>0</v>
      </c>
      <c r="I383" s="68">
        <f>+IFERROR(VLOOKUP($B383,[1]Feuil4!$1:$1048576,2,FALSE),0)</f>
        <v>0</v>
      </c>
      <c r="J383" s="68">
        <f>+IFERROR(VLOOKUP($B383,[1]Feuil4!$1:$1048576,7,FALSE),0)</f>
        <v>0</v>
      </c>
      <c r="K383" s="68">
        <f>+IFERROR(VLOOKUP($B383,[1]Feuil4!$1:$1048576,8,FALSE),0)</f>
        <v>0</v>
      </c>
      <c r="L383" s="68">
        <f>+IFERROR(VLOOKUP($B383,[1]Feuil4!$1:$1048576,6,FALSE),0)</f>
        <v>0</v>
      </c>
      <c r="M383" s="68">
        <f>+IFERROR(VLOOKUP($B383,[1]Feuil4!$1:$1048576,5,FALSE),0)</f>
        <v>0</v>
      </c>
      <c r="N383" s="68">
        <f>+IFERROR(VLOOKUP($B383,[1]Feuil4!$1:$1048576,11,FALSE),0)</f>
        <v>0</v>
      </c>
      <c r="O383" s="68">
        <f>IFERROR(VLOOKUP(A383,'[2]TOTAL M11M12 par région'!$1:$1048576,14,FALSE),0)</f>
        <v>10227.091340731553</v>
      </c>
      <c r="P383" s="68">
        <f>IFERROR(VLOOKUP(A383,'[3]Recours excep-C2 2016'!$1:$1048576,36,FALSE),0)</f>
        <v>0</v>
      </c>
      <c r="Q383" s="70">
        <f t="shared" si="5"/>
        <v>10227.091340731553</v>
      </c>
      <c r="R383"/>
    </row>
    <row r="384" spans="1:18" hidden="1" x14ac:dyDescent="0.25">
      <c r="A384" s="6" t="s">
        <v>558</v>
      </c>
      <c r="B384" s="6" t="s">
        <v>559</v>
      </c>
      <c r="C384" s="6" t="s">
        <v>23</v>
      </c>
      <c r="D384" s="6" t="s">
        <v>547</v>
      </c>
      <c r="E384" s="68">
        <f>+IFERROR(VLOOKUP($B384,[1]Feuil4!$1:$1048576,10,FALSE),0)</f>
        <v>0</v>
      </c>
      <c r="F384" s="68">
        <f>+IFERROR(VLOOKUP($B384,[1]Feuil4!$1:$1048576,9,FALSE),0)</f>
        <v>0</v>
      </c>
      <c r="G384" s="68">
        <f>+IFERROR(VLOOKUP($B384,[1]Feuil4!$1:$1048576,4,FALSE),0)</f>
        <v>0</v>
      </c>
      <c r="H384" s="68">
        <f>+IFERROR(VLOOKUP($B384,[1]Feuil4!$1:$1048576,3,FALSE),0)</f>
        <v>0</v>
      </c>
      <c r="I384" s="68">
        <f>+IFERROR(VLOOKUP($B384,[1]Feuil4!$1:$1048576,2,FALSE),0)</f>
        <v>0</v>
      </c>
      <c r="J384" s="68">
        <f>+IFERROR(VLOOKUP($B384,[1]Feuil4!$1:$1048576,7,FALSE),0)</f>
        <v>0</v>
      </c>
      <c r="K384" s="68">
        <f>+IFERROR(VLOOKUP($B384,[1]Feuil4!$1:$1048576,8,FALSE),0)</f>
        <v>0</v>
      </c>
      <c r="L384" s="68">
        <f>+IFERROR(VLOOKUP($B384,[1]Feuil4!$1:$1048576,6,FALSE),0)</f>
        <v>0</v>
      </c>
      <c r="M384" s="68">
        <f>+IFERROR(VLOOKUP($B384,[1]Feuil4!$1:$1048576,5,FALSE),0)</f>
        <v>0</v>
      </c>
      <c r="N384" s="68">
        <f>+IFERROR(VLOOKUP($B384,[1]Feuil4!$1:$1048576,11,FALSE),0)</f>
        <v>0</v>
      </c>
      <c r="O384" s="68">
        <f>IFERROR(VLOOKUP(A384,'[2]TOTAL M11M12 par région'!$1:$1048576,14,FALSE),0)</f>
        <v>0</v>
      </c>
      <c r="P384" s="68">
        <f>IFERROR(VLOOKUP(A384,'[3]Recours excep-C2 2016'!$1:$1048576,36,FALSE),0)</f>
        <v>0</v>
      </c>
      <c r="Q384" s="70">
        <f t="shared" si="5"/>
        <v>0</v>
      </c>
      <c r="R384"/>
    </row>
    <row r="385" spans="1:18" x14ac:dyDescent="0.25">
      <c r="A385" s="6" t="s">
        <v>554</v>
      </c>
      <c r="B385" s="6" t="s">
        <v>555</v>
      </c>
      <c r="C385" s="6" t="s">
        <v>23</v>
      </c>
      <c r="D385" s="6" t="s">
        <v>547</v>
      </c>
      <c r="E385" s="68">
        <f>+IFERROR(VLOOKUP($B385,[1]Feuil4!$1:$1048576,10,FALSE),0)</f>
        <v>0</v>
      </c>
      <c r="F385" s="68">
        <f>+IFERROR(VLOOKUP($B385,[1]Feuil4!$1:$1048576,9,FALSE),0)</f>
        <v>0</v>
      </c>
      <c r="G385" s="68">
        <f>+IFERROR(VLOOKUP($B385,[1]Feuil4!$1:$1048576,4,FALSE),0)</f>
        <v>0</v>
      </c>
      <c r="H385" s="68">
        <f>+IFERROR(VLOOKUP($B385,[1]Feuil4!$1:$1048576,3,FALSE),0)</f>
        <v>0</v>
      </c>
      <c r="I385" s="68">
        <f>+IFERROR(VLOOKUP($B385,[1]Feuil4!$1:$1048576,2,FALSE),0)</f>
        <v>0</v>
      </c>
      <c r="J385" s="68">
        <f>+IFERROR(VLOOKUP($B385,[1]Feuil4!$1:$1048576,7,FALSE),0)</f>
        <v>0</v>
      </c>
      <c r="K385" s="68">
        <f>+IFERROR(VLOOKUP($B385,[1]Feuil4!$1:$1048576,8,FALSE),0)</f>
        <v>0</v>
      </c>
      <c r="L385" s="68">
        <f>+IFERROR(VLOOKUP($B385,[1]Feuil4!$1:$1048576,6,FALSE),0)</f>
        <v>0</v>
      </c>
      <c r="M385" s="68">
        <f>+IFERROR(VLOOKUP($B385,[1]Feuil4!$1:$1048576,5,FALSE),0)</f>
        <v>0</v>
      </c>
      <c r="N385" s="68">
        <f>+IFERROR(VLOOKUP($B385,[1]Feuil4!$1:$1048576,11,FALSE),0)</f>
        <v>0</v>
      </c>
      <c r="O385" s="68">
        <f>IFERROR(VLOOKUP(A385,'[2]TOTAL M11M12 par région'!$1:$1048576,14,FALSE),0)</f>
        <v>11721.119977970076</v>
      </c>
      <c r="P385" s="68">
        <f>IFERROR(VLOOKUP(A385,'[3]Recours excep-C2 2016'!$1:$1048576,36,FALSE),0)</f>
        <v>0</v>
      </c>
      <c r="Q385" s="70">
        <f t="shared" si="5"/>
        <v>11721.119977970076</v>
      </c>
      <c r="R385"/>
    </row>
    <row r="386" spans="1:18" hidden="1" x14ac:dyDescent="0.25">
      <c r="A386" s="6" t="s">
        <v>566</v>
      </c>
      <c r="B386" s="6" t="s">
        <v>567</v>
      </c>
      <c r="C386" s="6" t="s">
        <v>23</v>
      </c>
      <c r="D386" s="6" t="s">
        <v>547</v>
      </c>
      <c r="E386" s="68">
        <f>+IFERROR(VLOOKUP($B386,[1]Feuil4!$1:$1048576,10,FALSE),0)</f>
        <v>0</v>
      </c>
      <c r="F386" s="68">
        <f>+IFERROR(VLOOKUP($B386,[1]Feuil4!$1:$1048576,9,FALSE),0)</f>
        <v>0</v>
      </c>
      <c r="G386" s="68">
        <f>+IFERROR(VLOOKUP($B386,[1]Feuil4!$1:$1048576,4,FALSE),0)</f>
        <v>0</v>
      </c>
      <c r="H386" s="68">
        <f>+IFERROR(VLOOKUP($B386,[1]Feuil4!$1:$1048576,3,FALSE),0)</f>
        <v>0</v>
      </c>
      <c r="I386" s="68">
        <f>+IFERROR(VLOOKUP($B386,[1]Feuil4!$1:$1048576,2,FALSE),0)</f>
        <v>0</v>
      </c>
      <c r="J386" s="68">
        <f>+IFERROR(VLOOKUP($B386,[1]Feuil4!$1:$1048576,7,FALSE),0)</f>
        <v>0</v>
      </c>
      <c r="K386" s="68">
        <f>+IFERROR(VLOOKUP($B386,[1]Feuil4!$1:$1048576,8,FALSE),0)</f>
        <v>0</v>
      </c>
      <c r="L386" s="68">
        <f>+IFERROR(VLOOKUP($B386,[1]Feuil4!$1:$1048576,6,FALSE),0)</f>
        <v>0</v>
      </c>
      <c r="M386" s="68">
        <f>+IFERROR(VLOOKUP($B386,[1]Feuil4!$1:$1048576,5,FALSE),0)</f>
        <v>0</v>
      </c>
      <c r="N386" s="68">
        <f>+IFERROR(VLOOKUP($B386,[1]Feuil4!$1:$1048576,11,FALSE),0)</f>
        <v>0</v>
      </c>
      <c r="O386" s="68">
        <f>IFERROR(VLOOKUP(A386,'[2]TOTAL M11M12 par région'!$1:$1048576,14,FALSE),0)</f>
        <v>0</v>
      </c>
      <c r="P386" s="68">
        <f>IFERROR(VLOOKUP(A386,'[3]Recours excep-C2 2016'!$1:$1048576,36,FALSE),0)</f>
        <v>0</v>
      </c>
      <c r="Q386" s="70">
        <f t="shared" ref="Q386:Q449" si="6">SUM(E386:P386)</f>
        <v>0</v>
      </c>
      <c r="R386"/>
    </row>
    <row r="387" spans="1:18" x14ac:dyDescent="0.25">
      <c r="A387" s="6" t="s">
        <v>586</v>
      </c>
      <c r="B387" s="6" t="s">
        <v>587</v>
      </c>
      <c r="C387" s="6" t="s">
        <v>50</v>
      </c>
      <c r="D387" s="6" t="s">
        <v>547</v>
      </c>
      <c r="E387" s="68">
        <f>+IFERROR(VLOOKUP($B387,[1]Feuil4!$1:$1048576,10,FALSE),0)</f>
        <v>0</v>
      </c>
      <c r="F387" s="68">
        <f>+IFERROR(VLOOKUP($B387,[1]Feuil4!$1:$1048576,9,FALSE),0)</f>
        <v>0</v>
      </c>
      <c r="G387" s="68">
        <f>+IFERROR(VLOOKUP($B387,[1]Feuil4!$1:$1048576,4,FALSE),0)</f>
        <v>0</v>
      </c>
      <c r="H387" s="68">
        <f>+IFERROR(VLOOKUP($B387,[1]Feuil4!$1:$1048576,3,FALSE),0)</f>
        <v>0</v>
      </c>
      <c r="I387" s="68">
        <f>+IFERROR(VLOOKUP($B387,[1]Feuil4!$1:$1048576,2,FALSE),0)</f>
        <v>0</v>
      </c>
      <c r="J387" s="68">
        <f>+IFERROR(VLOOKUP($B387,[1]Feuil4!$1:$1048576,7,FALSE),0)</f>
        <v>0</v>
      </c>
      <c r="K387" s="68">
        <f>+IFERROR(VLOOKUP($B387,[1]Feuil4!$1:$1048576,8,FALSE),0)</f>
        <v>0</v>
      </c>
      <c r="L387" s="68">
        <f>+IFERROR(VLOOKUP($B387,[1]Feuil4!$1:$1048576,6,FALSE),0)</f>
        <v>0</v>
      </c>
      <c r="M387" s="68">
        <f>+IFERROR(VLOOKUP($B387,[1]Feuil4!$1:$1048576,5,FALSE),0)</f>
        <v>0</v>
      </c>
      <c r="N387" s="68">
        <f>+IFERROR(VLOOKUP($B387,[1]Feuil4!$1:$1048576,11,FALSE),0)</f>
        <v>0</v>
      </c>
      <c r="O387" s="68">
        <f>IFERROR(VLOOKUP(A387,'[2]TOTAL M11M12 par région'!$1:$1048576,14,FALSE),0)</f>
        <v>113993.17290410463</v>
      </c>
      <c r="P387" s="68">
        <f>IFERROR(VLOOKUP(A387,'[3]Recours excep-C2 2016'!$1:$1048576,36,FALSE),0)</f>
        <v>0</v>
      </c>
      <c r="Q387" s="70">
        <f t="shared" si="6"/>
        <v>113993.17290410463</v>
      </c>
      <c r="R387"/>
    </row>
    <row r="388" spans="1:18" x14ac:dyDescent="0.25">
      <c r="A388" s="6" t="s">
        <v>591</v>
      </c>
      <c r="B388" s="6" t="s">
        <v>592</v>
      </c>
      <c r="C388" s="6" t="s">
        <v>78</v>
      </c>
      <c r="D388" s="6" t="s">
        <v>547</v>
      </c>
      <c r="E388" s="68">
        <f>+IFERROR(VLOOKUP($B388,[1]Feuil4!$1:$1048576,10,FALSE),0)</f>
        <v>0</v>
      </c>
      <c r="F388" s="68">
        <f>+IFERROR(VLOOKUP($B388,[1]Feuil4!$1:$1048576,9,FALSE),0)</f>
        <v>0</v>
      </c>
      <c r="G388" s="68">
        <f>+IFERROR(VLOOKUP($B388,[1]Feuil4!$1:$1048576,4,FALSE),0)</f>
        <v>0</v>
      </c>
      <c r="H388" s="68">
        <f>+IFERROR(VLOOKUP($B388,[1]Feuil4!$1:$1048576,3,FALSE),0)</f>
        <v>0</v>
      </c>
      <c r="I388" s="68">
        <f>+IFERROR(VLOOKUP($B388,[1]Feuil4!$1:$1048576,2,FALSE),0)</f>
        <v>0</v>
      </c>
      <c r="J388" s="68">
        <f>+IFERROR(VLOOKUP($B388,[1]Feuil4!$1:$1048576,7,FALSE),0)</f>
        <v>0</v>
      </c>
      <c r="K388" s="68">
        <f>+IFERROR(VLOOKUP($B388,[1]Feuil4!$1:$1048576,8,FALSE),0)</f>
        <v>0</v>
      </c>
      <c r="L388" s="68">
        <f>+IFERROR(VLOOKUP($B388,[1]Feuil4!$1:$1048576,6,FALSE),0)</f>
        <v>0</v>
      </c>
      <c r="M388" s="68">
        <f>+IFERROR(VLOOKUP($B388,[1]Feuil4!$1:$1048576,5,FALSE),0)</f>
        <v>0</v>
      </c>
      <c r="N388" s="68">
        <f>+IFERROR(VLOOKUP($B388,[1]Feuil4!$1:$1048576,11,FALSE),0)</f>
        <v>0</v>
      </c>
      <c r="O388" s="68">
        <f>IFERROR(VLOOKUP(A388,'[2]TOTAL M11M12 par région'!$1:$1048576,14,FALSE),0)</f>
        <v>0</v>
      </c>
      <c r="P388" s="68">
        <f>IFERROR(VLOOKUP(A388,'[3]Recours excep-C2 2016'!$1:$1048576,36,FALSE),0)</f>
        <v>3933.5925631154514</v>
      </c>
      <c r="Q388" s="70">
        <f t="shared" si="6"/>
        <v>3933.5925631154514</v>
      </c>
      <c r="R388"/>
    </row>
    <row r="389" spans="1:18" x14ac:dyDescent="0.25">
      <c r="A389" s="6" t="s">
        <v>574</v>
      </c>
      <c r="B389" s="6" t="s">
        <v>575</v>
      </c>
      <c r="C389" s="6" t="s">
        <v>23</v>
      </c>
      <c r="D389" s="6" t="s">
        <v>547</v>
      </c>
      <c r="E389" s="68">
        <f>+IFERROR(VLOOKUP($B389,[1]Feuil4!$1:$1048576,10,FALSE),0)</f>
        <v>0</v>
      </c>
      <c r="F389" s="68">
        <f>+IFERROR(VLOOKUP($B389,[1]Feuil4!$1:$1048576,9,FALSE),0)</f>
        <v>0</v>
      </c>
      <c r="G389" s="68">
        <f>+IFERROR(VLOOKUP($B389,[1]Feuil4!$1:$1048576,4,FALSE),0)</f>
        <v>0</v>
      </c>
      <c r="H389" s="68">
        <f>+IFERROR(VLOOKUP($B389,[1]Feuil4!$1:$1048576,3,FALSE),0)</f>
        <v>0</v>
      </c>
      <c r="I389" s="68">
        <f>+IFERROR(VLOOKUP($B389,[1]Feuil4!$1:$1048576,2,FALSE),0)</f>
        <v>0</v>
      </c>
      <c r="J389" s="68">
        <f>+IFERROR(VLOOKUP($B389,[1]Feuil4!$1:$1048576,7,FALSE),0)</f>
        <v>0</v>
      </c>
      <c r="K389" s="68">
        <f>+IFERROR(VLOOKUP($B389,[1]Feuil4!$1:$1048576,8,FALSE),0)</f>
        <v>0</v>
      </c>
      <c r="L389" s="68">
        <f>+IFERROR(VLOOKUP($B389,[1]Feuil4!$1:$1048576,6,FALSE),0)</f>
        <v>0</v>
      </c>
      <c r="M389" s="68">
        <f>+IFERROR(VLOOKUP($B389,[1]Feuil4!$1:$1048576,5,FALSE),0)</f>
        <v>0</v>
      </c>
      <c r="N389" s="68">
        <f>+IFERROR(VLOOKUP($B389,[1]Feuil4!$1:$1048576,11,FALSE),0)</f>
        <v>0</v>
      </c>
      <c r="O389" s="68">
        <f>IFERROR(VLOOKUP(A389,'[2]TOTAL M11M12 par région'!$1:$1048576,14,FALSE),0)</f>
        <v>11291.444190040813</v>
      </c>
      <c r="P389" s="68">
        <f>IFERROR(VLOOKUP(A389,'[3]Recours excep-C2 2016'!$1:$1048576,36,FALSE),0)</f>
        <v>0</v>
      </c>
      <c r="Q389" s="70">
        <f t="shared" si="6"/>
        <v>11291.444190040813</v>
      </c>
      <c r="R389"/>
    </row>
    <row r="390" spans="1:18" x14ac:dyDescent="0.25">
      <c r="A390" s="25" t="s">
        <v>1092</v>
      </c>
      <c r="B390" s="6" t="s">
        <v>1133</v>
      </c>
      <c r="C390" s="6" t="s">
        <v>78</v>
      </c>
      <c r="D390" s="6" t="s">
        <v>547</v>
      </c>
      <c r="E390" s="68">
        <f>+IFERROR(VLOOKUP($B390,[1]Feuil4!$1:$1048576,10,FALSE),0)</f>
        <v>0</v>
      </c>
      <c r="F390" s="68">
        <f>+IFERROR(VLOOKUP($B390,[1]Feuil4!$1:$1048576,9,FALSE),0)</f>
        <v>0</v>
      </c>
      <c r="G390" s="68">
        <f>+IFERROR(VLOOKUP($B390,[1]Feuil4!$1:$1048576,4,FALSE),0)</f>
        <v>0</v>
      </c>
      <c r="H390" s="68">
        <f>+IFERROR(VLOOKUP($B390,[1]Feuil4!$1:$1048576,3,FALSE),0)</f>
        <v>0</v>
      </c>
      <c r="I390" s="68">
        <f>+IFERROR(VLOOKUP($B390,[1]Feuil4!$1:$1048576,2,FALSE),0)</f>
        <v>0</v>
      </c>
      <c r="J390" s="68">
        <f>+IFERROR(VLOOKUP($B390,[1]Feuil4!$1:$1048576,7,FALSE),0)</f>
        <v>0</v>
      </c>
      <c r="K390" s="68">
        <f>+IFERROR(VLOOKUP($B390,[1]Feuil4!$1:$1048576,8,FALSE),0)</f>
        <v>0</v>
      </c>
      <c r="L390" s="68">
        <f>+IFERROR(VLOOKUP($B390,[1]Feuil4!$1:$1048576,6,FALSE),0)</f>
        <v>0</v>
      </c>
      <c r="M390" s="68">
        <f>+IFERROR(VLOOKUP($B390,[1]Feuil4!$1:$1048576,5,FALSE),0)</f>
        <v>0</v>
      </c>
      <c r="N390" s="68">
        <f>+IFERROR(VLOOKUP($B390,[1]Feuil4!$1:$1048576,11,FALSE),0)</f>
        <v>0</v>
      </c>
      <c r="O390" s="68">
        <f>IFERROR(VLOOKUP(A390,'[2]TOTAL M11M12 par région'!$1:$1048576,14,FALSE),0)</f>
        <v>0</v>
      </c>
      <c r="P390" s="68">
        <f>IFERROR(VLOOKUP(A390,'[3]Recours excep-C2 2016'!$1:$1048576,36,FALSE),0)</f>
        <v>49386.711916833628</v>
      </c>
      <c r="Q390" s="70">
        <f t="shared" si="6"/>
        <v>49386.711916833628</v>
      </c>
      <c r="R390"/>
    </row>
    <row r="391" spans="1:18" x14ac:dyDescent="0.25">
      <c r="A391" s="25" t="s">
        <v>562</v>
      </c>
      <c r="B391" s="6" t="s">
        <v>563</v>
      </c>
      <c r="C391" s="6" t="s">
        <v>23</v>
      </c>
      <c r="D391" s="6" t="s">
        <v>547</v>
      </c>
      <c r="E391" s="68">
        <f>+IFERROR(VLOOKUP($B391,[1]Feuil4!$1:$1048576,10,FALSE),0)</f>
        <v>0</v>
      </c>
      <c r="F391" s="68">
        <f>+IFERROR(VLOOKUP($B391,[1]Feuil4!$1:$1048576,9,FALSE),0)</f>
        <v>0</v>
      </c>
      <c r="G391" s="68">
        <f>+IFERROR(VLOOKUP($B391,[1]Feuil4!$1:$1048576,4,FALSE),0)</f>
        <v>0</v>
      </c>
      <c r="H391" s="68">
        <f>+IFERROR(VLOOKUP($B391,[1]Feuil4!$1:$1048576,3,FALSE),0)</f>
        <v>0</v>
      </c>
      <c r="I391" s="68">
        <f>+IFERROR(VLOOKUP($B391,[1]Feuil4!$1:$1048576,2,FALSE),0)</f>
        <v>0</v>
      </c>
      <c r="J391" s="68">
        <f>+IFERROR(VLOOKUP($B391,[1]Feuil4!$1:$1048576,7,FALSE),0)</f>
        <v>0</v>
      </c>
      <c r="K391" s="68">
        <f>+IFERROR(VLOOKUP($B391,[1]Feuil4!$1:$1048576,8,FALSE),0)</f>
        <v>0</v>
      </c>
      <c r="L391" s="68">
        <f>+IFERROR(VLOOKUP($B391,[1]Feuil4!$1:$1048576,6,FALSE),0)</f>
        <v>0</v>
      </c>
      <c r="M391" s="68">
        <f>+IFERROR(VLOOKUP($B391,[1]Feuil4!$1:$1048576,5,FALSE),0)</f>
        <v>0</v>
      </c>
      <c r="N391" s="68">
        <f>+IFERROR(VLOOKUP($B391,[1]Feuil4!$1:$1048576,11,FALSE),0)</f>
        <v>0</v>
      </c>
      <c r="O391" s="68">
        <f>IFERROR(VLOOKUP(A391,'[2]TOTAL M11M12 par région'!$1:$1048576,14,FALSE),0)</f>
        <v>8347.0523577365602</v>
      </c>
      <c r="P391" s="68">
        <f>IFERROR(VLOOKUP(A391,'[3]Recours excep-C2 2016'!$1:$1048576,36,FALSE),0)</f>
        <v>4637.8368603534855</v>
      </c>
      <c r="Q391" s="70">
        <f t="shared" si="6"/>
        <v>12984.889218090046</v>
      </c>
      <c r="R391"/>
    </row>
    <row r="392" spans="1:18" s="63" customFormat="1" x14ac:dyDescent="0.25">
      <c r="A392" s="71" t="s">
        <v>1229</v>
      </c>
      <c r="B392" s="64" t="s">
        <v>1254</v>
      </c>
      <c r="C392" s="64" t="s">
        <v>20</v>
      </c>
      <c r="D392" s="64" t="s">
        <v>547</v>
      </c>
      <c r="E392" s="68">
        <f>+IFERROR(VLOOKUP($B392,[1]Feuil4!$1:$1048576,10,FALSE),0)</f>
        <v>0</v>
      </c>
      <c r="F392" s="68">
        <f>+IFERROR(VLOOKUP($B392,[1]Feuil4!$1:$1048576,9,FALSE),0)</f>
        <v>0</v>
      </c>
      <c r="G392" s="68">
        <f>+IFERROR(VLOOKUP($B392,[1]Feuil4!$1:$1048576,4,FALSE),0)</f>
        <v>0</v>
      </c>
      <c r="H392" s="68">
        <f>+IFERROR(VLOOKUP($B392,[1]Feuil4!$1:$1048576,3,FALSE),0)</f>
        <v>0</v>
      </c>
      <c r="I392" s="68">
        <f>+IFERROR(VLOOKUP($B392,[1]Feuil4!$1:$1048576,2,FALSE),0)</f>
        <v>0</v>
      </c>
      <c r="J392" s="68">
        <f>+IFERROR(VLOOKUP($B392,[1]Feuil4!$1:$1048576,7,FALSE),0)</f>
        <v>0</v>
      </c>
      <c r="K392" s="68">
        <f>+IFERROR(VLOOKUP($B392,[1]Feuil4!$1:$1048576,8,FALSE),0)</f>
        <v>0</v>
      </c>
      <c r="L392" s="68">
        <f>+IFERROR(VLOOKUP($B392,[1]Feuil4!$1:$1048576,6,FALSE),0)</f>
        <v>0</v>
      </c>
      <c r="M392" s="68">
        <f>+IFERROR(VLOOKUP($B392,[1]Feuil4!$1:$1048576,5,FALSE),0)</f>
        <v>0</v>
      </c>
      <c r="N392" s="68">
        <f>+IFERROR(VLOOKUP($B392,[1]Feuil4!$1:$1048576,11,FALSE),0)</f>
        <v>0</v>
      </c>
      <c r="O392" s="68">
        <f>IFERROR(VLOOKUP(A392,'[2]TOTAL M11M12 par région'!$1:$1048576,14,FALSE),0)</f>
        <v>1266.4704049747088</v>
      </c>
      <c r="P392" s="68">
        <f>IFERROR(VLOOKUP(A392,'[3]Recours excep-C2 2016'!$1:$1048576,36,FALSE),0)</f>
        <v>0</v>
      </c>
      <c r="Q392" s="70">
        <f t="shared" si="6"/>
        <v>1266.4704049747088</v>
      </c>
    </row>
    <row r="393" spans="1:18" x14ac:dyDescent="0.25">
      <c r="A393" s="6" t="s">
        <v>584</v>
      </c>
      <c r="B393" s="6" t="s">
        <v>585</v>
      </c>
      <c r="C393" s="6" t="s">
        <v>17</v>
      </c>
      <c r="D393" s="6" t="s">
        <v>547</v>
      </c>
      <c r="E393" s="68">
        <f>+IFERROR(VLOOKUP($B393,[1]Feuil4!$1:$1048576,10,FALSE),0)</f>
        <v>0</v>
      </c>
      <c r="F393" s="68">
        <f>+IFERROR(VLOOKUP($B393,[1]Feuil4!$1:$1048576,9,FALSE),0)</f>
        <v>0</v>
      </c>
      <c r="G393" s="68">
        <f>+IFERROR(VLOOKUP($B393,[1]Feuil4!$1:$1048576,4,FALSE),0)</f>
        <v>378030</v>
      </c>
      <c r="H393" s="68">
        <f>+IFERROR(VLOOKUP($B393,[1]Feuil4!$1:$1048576,3,FALSE),0)</f>
        <v>0</v>
      </c>
      <c r="I393" s="68">
        <f>+IFERROR(VLOOKUP($B393,[1]Feuil4!$1:$1048576,2,FALSE),0)</f>
        <v>165007</v>
      </c>
      <c r="J393" s="68">
        <f>+IFERROR(VLOOKUP($B393,[1]Feuil4!$1:$1048576,7,FALSE),0)</f>
        <v>0</v>
      </c>
      <c r="K393" s="68">
        <f>+IFERROR(VLOOKUP($B393,[1]Feuil4!$1:$1048576,8,FALSE),0)</f>
        <v>0</v>
      </c>
      <c r="L393" s="68">
        <f>+IFERROR(VLOOKUP($B393,[1]Feuil4!$1:$1048576,6,FALSE),0)</f>
        <v>0</v>
      </c>
      <c r="M393" s="68">
        <f>+IFERROR(VLOOKUP($B393,[1]Feuil4!$1:$1048576,5,FALSE),0)</f>
        <v>0</v>
      </c>
      <c r="N393" s="68">
        <f>+IFERROR(VLOOKUP($B393,[1]Feuil4!$1:$1048576,11,FALSE),0)</f>
        <v>0</v>
      </c>
      <c r="O393" s="68">
        <f>IFERROR(VLOOKUP(A393,'[2]TOTAL M11M12 par région'!$1:$1048576,14,FALSE),0)</f>
        <v>315965.60698832385</v>
      </c>
      <c r="P393" s="68">
        <f>IFERROR(VLOOKUP(A393,'[3]Recours excep-C2 2016'!$1:$1048576,36,FALSE),0)</f>
        <v>487072.73660665355</v>
      </c>
      <c r="Q393" s="70">
        <f t="shared" si="6"/>
        <v>1346075.3435949774</v>
      </c>
      <c r="R393"/>
    </row>
    <row r="394" spans="1:18" x14ac:dyDescent="0.25">
      <c r="A394" s="25" t="s">
        <v>580</v>
      </c>
      <c r="B394" s="6" t="s">
        <v>581</v>
      </c>
      <c r="C394" s="6" t="s">
        <v>175</v>
      </c>
      <c r="D394" s="6" t="s">
        <v>547</v>
      </c>
      <c r="E394" s="68">
        <f>+IFERROR(VLOOKUP($B394,[1]Feuil4!$1:$1048576,10,FALSE),0)</f>
        <v>0</v>
      </c>
      <c r="F394" s="68">
        <f>+IFERROR(VLOOKUP($B394,[1]Feuil4!$1:$1048576,9,FALSE),0)</f>
        <v>0</v>
      </c>
      <c r="G394" s="68">
        <f>+IFERROR(VLOOKUP($B394,[1]Feuil4!$1:$1048576,4,FALSE),0)</f>
        <v>0</v>
      </c>
      <c r="H394" s="68">
        <f>+IFERROR(VLOOKUP($B394,[1]Feuil4!$1:$1048576,3,FALSE),0)</f>
        <v>0</v>
      </c>
      <c r="I394" s="68">
        <f>+IFERROR(VLOOKUP($B394,[1]Feuil4!$1:$1048576,2,FALSE),0)</f>
        <v>55432</v>
      </c>
      <c r="J394" s="68">
        <f>+IFERROR(VLOOKUP($B394,[1]Feuil4!$1:$1048576,7,FALSE),0)</f>
        <v>0</v>
      </c>
      <c r="K394" s="68">
        <f>+IFERROR(VLOOKUP($B394,[1]Feuil4!$1:$1048576,8,FALSE),0)</f>
        <v>0</v>
      </c>
      <c r="L394" s="68">
        <f>+IFERROR(VLOOKUP($B394,[1]Feuil4!$1:$1048576,6,FALSE),0)</f>
        <v>0</v>
      </c>
      <c r="M394" s="68">
        <f>+IFERROR(VLOOKUP($B394,[1]Feuil4!$1:$1048576,5,FALSE),0)</f>
        <v>0</v>
      </c>
      <c r="N394" s="68">
        <f>+IFERROR(VLOOKUP($B394,[1]Feuil4!$1:$1048576,11,FALSE),0)</f>
        <v>0</v>
      </c>
      <c r="O394" s="68">
        <f>IFERROR(VLOOKUP(A394,'[2]TOTAL M11M12 par région'!$1:$1048576,14,FALSE),0)</f>
        <v>0</v>
      </c>
      <c r="P394" s="68">
        <f>IFERROR(VLOOKUP(A394,'[3]Recours excep-C2 2016'!$1:$1048576,36,FALSE),0)</f>
        <v>0</v>
      </c>
      <c r="Q394" s="70">
        <f t="shared" si="6"/>
        <v>55432</v>
      </c>
      <c r="R394"/>
    </row>
    <row r="395" spans="1:18" x14ac:dyDescent="0.25">
      <c r="A395" s="6" t="s">
        <v>589</v>
      </c>
      <c r="B395" s="6" t="s">
        <v>590</v>
      </c>
      <c r="C395" s="6" t="s">
        <v>78</v>
      </c>
      <c r="D395" s="6" t="s">
        <v>547</v>
      </c>
      <c r="E395" s="68">
        <f>+IFERROR(VLOOKUP($B395,[1]Feuil4!$1:$1048576,10,FALSE),0)</f>
        <v>0</v>
      </c>
      <c r="F395" s="68">
        <f>+IFERROR(VLOOKUP($B395,[1]Feuil4!$1:$1048576,9,FALSE),0)</f>
        <v>0</v>
      </c>
      <c r="G395" s="68">
        <f>+IFERROR(VLOOKUP($B395,[1]Feuil4!$1:$1048576,4,FALSE),0)</f>
        <v>0</v>
      </c>
      <c r="H395" s="68">
        <f>+IFERROR(VLOOKUP($B395,[1]Feuil4!$1:$1048576,3,FALSE),0)</f>
        <v>0</v>
      </c>
      <c r="I395" s="68">
        <f>+IFERROR(VLOOKUP($B395,[1]Feuil4!$1:$1048576,2,FALSE),0)</f>
        <v>0</v>
      </c>
      <c r="J395" s="68">
        <f>+IFERROR(VLOOKUP($B395,[1]Feuil4!$1:$1048576,7,FALSE),0)</f>
        <v>0</v>
      </c>
      <c r="K395" s="68">
        <f>+IFERROR(VLOOKUP($B395,[1]Feuil4!$1:$1048576,8,FALSE),0)</f>
        <v>0</v>
      </c>
      <c r="L395" s="68">
        <f>+IFERROR(VLOOKUP($B395,[1]Feuil4!$1:$1048576,6,FALSE),0)</f>
        <v>0</v>
      </c>
      <c r="M395" s="68">
        <f>+IFERROR(VLOOKUP($B395,[1]Feuil4!$1:$1048576,5,FALSE),0)</f>
        <v>0</v>
      </c>
      <c r="N395" s="68">
        <f>+IFERROR(VLOOKUP($B395,[1]Feuil4!$1:$1048576,11,FALSE),0)</f>
        <v>0</v>
      </c>
      <c r="O395" s="68">
        <f>IFERROR(VLOOKUP(A395,'[2]TOTAL M11M12 par région'!$1:$1048576,14,FALSE),0)</f>
        <v>0</v>
      </c>
      <c r="P395" s="68">
        <f>IFERROR(VLOOKUP(A395,'[3]Recours excep-C2 2016'!$1:$1048576,36,FALSE),0)</f>
        <v>57070.252267015021</v>
      </c>
      <c r="Q395" s="70">
        <f t="shared" si="6"/>
        <v>57070.252267015021</v>
      </c>
      <c r="R395"/>
    </row>
    <row r="396" spans="1:18" x14ac:dyDescent="0.25">
      <c r="A396" s="25" t="s">
        <v>1093</v>
      </c>
      <c r="B396" s="6" t="s">
        <v>1134</v>
      </c>
      <c r="C396" s="6" t="s">
        <v>78</v>
      </c>
      <c r="D396" s="6" t="s">
        <v>547</v>
      </c>
      <c r="E396" s="68">
        <f>+IFERROR(VLOOKUP($B396,[1]Feuil4!$1:$1048576,10,FALSE),0)</f>
        <v>0</v>
      </c>
      <c r="F396" s="68">
        <f>+IFERROR(VLOOKUP($B396,[1]Feuil4!$1:$1048576,9,FALSE),0)</f>
        <v>0</v>
      </c>
      <c r="G396" s="68">
        <f>+IFERROR(VLOOKUP($B396,[1]Feuil4!$1:$1048576,4,FALSE),0)</f>
        <v>0</v>
      </c>
      <c r="H396" s="68">
        <f>+IFERROR(VLOOKUP($B396,[1]Feuil4!$1:$1048576,3,FALSE),0)</f>
        <v>0</v>
      </c>
      <c r="I396" s="68">
        <f>+IFERROR(VLOOKUP($B396,[1]Feuil4!$1:$1048576,2,FALSE),0)</f>
        <v>0</v>
      </c>
      <c r="J396" s="68">
        <f>+IFERROR(VLOOKUP($B396,[1]Feuil4!$1:$1048576,7,FALSE),0)</f>
        <v>0</v>
      </c>
      <c r="K396" s="68">
        <f>+IFERROR(VLOOKUP($B396,[1]Feuil4!$1:$1048576,8,FALSE),0)</f>
        <v>0</v>
      </c>
      <c r="L396" s="68">
        <f>+IFERROR(VLOOKUP($B396,[1]Feuil4!$1:$1048576,6,FALSE),0)</f>
        <v>0</v>
      </c>
      <c r="M396" s="68">
        <f>+IFERROR(VLOOKUP($B396,[1]Feuil4!$1:$1048576,5,FALSE),0)</f>
        <v>0</v>
      </c>
      <c r="N396" s="68">
        <f>+IFERROR(VLOOKUP($B396,[1]Feuil4!$1:$1048576,11,FALSE),0)</f>
        <v>0</v>
      </c>
      <c r="O396" s="68">
        <f>IFERROR(VLOOKUP(A396,'[2]TOTAL M11M12 par région'!$1:$1048576,14,FALSE),0)</f>
        <v>5187.681478168819</v>
      </c>
      <c r="P396" s="68">
        <f>IFERROR(VLOOKUP(A396,'[3]Recours excep-C2 2016'!$1:$1048576,36,FALSE),0)</f>
        <v>0</v>
      </c>
      <c r="Q396" s="70">
        <f t="shared" si="6"/>
        <v>5187.681478168819</v>
      </c>
      <c r="R396"/>
    </row>
    <row r="397" spans="1:18" x14ac:dyDescent="0.25">
      <c r="A397" s="6" t="s">
        <v>568</v>
      </c>
      <c r="B397" s="6" t="s">
        <v>569</v>
      </c>
      <c r="C397" s="6" t="s">
        <v>23</v>
      </c>
      <c r="D397" s="6" t="s">
        <v>547</v>
      </c>
      <c r="E397" s="68">
        <f>+IFERROR(VLOOKUP($B397,[1]Feuil4!$1:$1048576,10,FALSE),0)</f>
        <v>0</v>
      </c>
      <c r="F397" s="68">
        <f>+IFERROR(VLOOKUP($B397,[1]Feuil4!$1:$1048576,9,FALSE),0)</f>
        <v>0</v>
      </c>
      <c r="G397" s="68">
        <f>+IFERROR(VLOOKUP($B397,[1]Feuil4!$1:$1048576,4,FALSE),0)</f>
        <v>0</v>
      </c>
      <c r="H397" s="68">
        <f>+IFERROR(VLOOKUP($B397,[1]Feuil4!$1:$1048576,3,FALSE),0)</f>
        <v>0</v>
      </c>
      <c r="I397" s="68">
        <f>+IFERROR(VLOOKUP($B397,[1]Feuil4!$1:$1048576,2,FALSE),0)</f>
        <v>0</v>
      </c>
      <c r="J397" s="68">
        <f>+IFERROR(VLOOKUP($B397,[1]Feuil4!$1:$1048576,7,FALSE),0)</f>
        <v>0</v>
      </c>
      <c r="K397" s="68">
        <f>+IFERROR(VLOOKUP($B397,[1]Feuil4!$1:$1048576,8,FALSE),0)</f>
        <v>0</v>
      </c>
      <c r="L397" s="68">
        <f>+IFERROR(VLOOKUP($B397,[1]Feuil4!$1:$1048576,6,FALSE),0)</f>
        <v>0</v>
      </c>
      <c r="M397" s="68">
        <f>+IFERROR(VLOOKUP($B397,[1]Feuil4!$1:$1048576,5,FALSE),0)</f>
        <v>0</v>
      </c>
      <c r="N397" s="68">
        <f>+IFERROR(VLOOKUP($B397,[1]Feuil4!$1:$1048576,11,FALSE),0)</f>
        <v>0</v>
      </c>
      <c r="O397" s="68">
        <f>IFERROR(VLOOKUP(A397,'[2]TOTAL M11M12 par région'!$1:$1048576,14,FALSE),0)</f>
        <v>31489.545748030039</v>
      </c>
      <c r="P397" s="68">
        <f>IFERROR(VLOOKUP(A397,'[3]Recours excep-C2 2016'!$1:$1048576,36,FALSE),0)</f>
        <v>7579.0872931548547</v>
      </c>
      <c r="Q397" s="70">
        <f t="shared" si="6"/>
        <v>39068.63304118489</v>
      </c>
      <c r="R397"/>
    </row>
    <row r="398" spans="1:18" x14ac:dyDescent="0.25">
      <c r="A398" s="25" t="s">
        <v>831</v>
      </c>
      <c r="B398" s="6" t="s">
        <v>1002</v>
      </c>
      <c r="C398" s="6" t="s">
        <v>23</v>
      </c>
      <c r="D398" s="6" t="s">
        <v>547</v>
      </c>
      <c r="E398" s="68">
        <f>+IFERROR(VLOOKUP($B398,[1]Feuil4!$1:$1048576,10,FALSE),0)</f>
        <v>0</v>
      </c>
      <c r="F398" s="68">
        <f>+IFERROR(VLOOKUP($B398,[1]Feuil4!$1:$1048576,9,FALSE),0)</f>
        <v>0</v>
      </c>
      <c r="G398" s="68">
        <f>+IFERROR(VLOOKUP($B398,[1]Feuil4!$1:$1048576,4,FALSE),0)</f>
        <v>0</v>
      </c>
      <c r="H398" s="68">
        <f>+IFERROR(VLOOKUP($B398,[1]Feuil4!$1:$1048576,3,FALSE),0)</f>
        <v>0</v>
      </c>
      <c r="I398" s="68">
        <f>+IFERROR(VLOOKUP($B398,[1]Feuil4!$1:$1048576,2,FALSE),0)</f>
        <v>0</v>
      </c>
      <c r="J398" s="68">
        <f>+IFERROR(VLOOKUP($B398,[1]Feuil4!$1:$1048576,7,FALSE),0)</f>
        <v>0</v>
      </c>
      <c r="K398" s="68">
        <f>+IFERROR(VLOOKUP($B398,[1]Feuil4!$1:$1048576,8,FALSE),0)</f>
        <v>0</v>
      </c>
      <c r="L398" s="68">
        <f>+IFERROR(VLOOKUP($B398,[1]Feuil4!$1:$1048576,6,FALSE),0)</f>
        <v>0</v>
      </c>
      <c r="M398" s="68">
        <f>+IFERROR(VLOOKUP($B398,[1]Feuil4!$1:$1048576,5,FALSE),0)</f>
        <v>0</v>
      </c>
      <c r="N398" s="68">
        <f>+IFERROR(VLOOKUP($B398,[1]Feuil4!$1:$1048576,11,FALSE),0)</f>
        <v>0</v>
      </c>
      <c r="O398" s="68">
        <f>IFERROR(VLOOKUP(A398,'[2]TOTAL M11M12 par région'!$1:$1048576,14,FALSE),0)</f>
        <v>12885.752321274646</v>
      </c>
      <c r="P398" s="68">
        <f>IFERROR(VLOOKUP(A398,'[3]Recours excep-C2 2016'!$1:$1048576,36,FALSE),0)</f>
        <v>0</v>
      </c>
      <c r="Q398" s="70">
        <f t="shared" si="6"/>
        <v>12885.752321274646</v>
      </c>
      <c r="R398"/>
    </row>
    <row r="399" spans="1:18" x14ac:dyDescent="0.25">
      <c r="A399" s="38" t="s">
        <v>1171</v>
      </c>
      <c r="B399" s="20" t="s">
        <v>588</v>
      </c>
      <c r="C399" s="6" t="s">
        <v>78</v>
      </c>
      <c r="D399" s="6" t="s">
        <v>547</v>
      </c>
      <c r="E399" s="68">
        <f>+IFERROR(VLOOKUP($B399,[1]Feuil4!$1:$1048576,10,FALSE),0)</f>
        <v>0</v>
      </c>
      <c r="F399" s="68">
        <f>+IFERROR(VLOOKUP($B399,[1]Feuil4!$1:$1048576,9,FALSE),0)</f>
        <v>0</v>
      </c>
      <c r="G399" s="68">
        <f>+IFERROR(VLOOKUP($B399,[1]Feuil4!$1:$1048576,4,FALSE),0)</f>
        <v>0</v>
      </c>
      <c r="H399" s="68">
        <f>+IFERROR(VLOOKUP($B399,[1]Feuil4!$1:$1048576,3,FALSE),0)</f>
        <v>0</v>
      </c>
      <c r="I399" s="68">
        <f>+IFERROR(VLOOKUP($B399,[1]Feuil4!$1:$1048576,2,FALSE),0)</f>
        <v>0</v>
      </c>
      <c r="J399" s="68">
        <f>+IFERROR(VLOOKUP($B399,[1]Feuil4!$1:$1048576,7,FALSE),0)</f>
        <v>0</v>
      </c>
      <c r="K399" s="68">
        <f>+IFERROR(VLOOKUP($B399,[1]Feuil4!$1:$1048576,8,FALSE),0)</f>
        <v>0</v>
      </c>
      <c r="L399" s="68">
        <f>+IFERROR(VLOOKUP($B399,[1]Feuil4!$1:$1048576,6,FALSE),0)</f>
        <v>0</v>
      </c>
      <c r="M399" s="68">
        <f>+IFERROR(VLOOKUP($B399,[1]Feuil4!$1:$1048576,5,FALSE),0)</f>
        <v>0</v>
      </c>
      <c r="N399" s="68">
        <f>+IFERROR(VLOOKUP($B399,[1]Feuil4!$1:$1048576,11,FALSE),0)</f>
        <v>0</v>
      </c>
      <c r="O399" s="68">
        <f>IFERROR(VLOOKUP(A399,'[2]TOTAL M11M12 par région'!$1:$1048576,14,FALSE),0)</f>
        <v>3208.875804307263</v>
      </c>
      <c r="P399" s="68">
        <f>IFERROR(VLOOKUP(A399,'[3]Recours excep-C2 2016'!$1:$1048576,36,FALSE),0)</f>
        <v>0</v>
      </c>
      <c r="Q399" s="70">
        <f t="shared" si="6"/>
        <v>3208.875804307263</v>
      </c>
      <c r="R399"/>
    </row>
    <row r="400" spans="1:18" x14ac:dyDescent="0.25">
      <c r="A400" s="25" t="s">
        <v>909</v>
      </c>
      <c r="B400" s="6" t="s">
        <v>910</v>
      </c>
      <c r="C400" s="6" t="s">
        <v>23</v>
      </c>
      <c r="D400" s="6" t="s">
        <v>1066</v>
      </c>
      <c r="E400" s="68">
        <f>+IFERROR(VLOOKUP($B400,[1]Feuil4!$1:$1048576,10,FALSE),0)</f>
        <v>0</v>
      </c>
      <c r="F400" s="68">
        <f>+IFERROR(VLOOKUP($B400,[1]Feuil4!$1:$1048576,9,FALSE),0)</f>
        <v>0</v>
      </c>
      <c r="G400" s="68">
        <f>+IFERROR(VLOOKUP($B400,[1]Feuil4!$1:$1048576,4,FALSE),0)</f>
        <v>0</v>
      </c>
      <c r="H400" s="68">
        <f>+IFERROR(VLOOKUP($B400,[1]Feuil4!$1:$1048576,3,FALSE),0)</f>
        <v>0</v>
      </c>
      <c r="I400" s="68">
        <f>+IFERROR(VLOOKUP($B400,[1]Feuil4!$1:$1048576,2,FALSE),0)</f>
        <v>0</v>
      </c>
      <c r="J400" s="68">
        <f>+IFERROR(VLOOKUP($B400,[1]Feuil4!$1:$1048576,7,FALSE),0)</f>
        <v>0</v>
      </c>
      <c r="K400" s="68">
        <f>+IFERROR(VLOOKUP($B400,[1]Feuil4!$1:$1048576,8,FALSE),0)</f>
        <v>0</v>
      </c>
      <c r="L400" s="68">
        <f>+IFERROR(VLOOKUP($B400,[1]Feuil4!$1:$1048576,6,FALSE),0)</f>
        <v>0</v>
      </c>
      <c r="M400" s="68">
        <f>+IFERROR(VLOOKUP($B400,[1]Feuil4!$1:$1048576,5,FALSE),0)</f>
        <v>0</v>
      </c>
      <c r="N400" s="68">
        <f>+IFERROR(VLOOKUP($B400,[1]Feuil4!$1:$1048576,11,FALSE),0)</f>
        <v>0</v>
      </c>
      <c r="O400" s="68">
        <f>IFERROR(VLOOKUP(A400,'[2]TOTAL M11M12 par région'!$1:$1048576,14,FALSE),0)</f>
        <v>20540.286193764798</v>
      </c>
      <c r="P400" s="68">
        <f>IFERROR(VLOOKUP(A400,'[3]Recours excep-C2 2016'!$1:$1048576,36,FALSE),0)</f>
        <v>0</v>
      </c>
      <c r="Q400" s="70">
        <f t="shared" si="6"/>
        <v>20540.286193764798</v>
      </c>
      <c r="R400"/>
    </row>
    <row r="401" spans="1:18" hidden="1" x14ac:dyDescent="0.25">
      <c r="A401" s="25" t="s">
        <v>1094</v>
      </c>
      <c r="B401" s="6" t="s">
        <v>1135</v>
      </c>
      <c r="C401" s="6" t="s">
        <v>78</v>
      </c>
      <c r="D401" s="6" t="s">
        <v>1066</v>
      </c>
      <c r="E401" s="68">
        <f>+IFERROR(VLOOKUP($B401,[1]Feuil4!$1:$1048576,10,FALSE),0)</f>
        <v>0</v>
      </c>
      <c r="F401" s="68">
        <f>+IFERROR(VLOOKUP($B401,[1]Feuil4!$1:$1048576,9,FALSE),0)</f>
        <v>0</v>
      </c>
      <c r="G401" s="68">
        <f>+IFERROR(VLOOKUP($B401,[1]Feuil4!$1:$1048576,4,FALSE),0)</f>
        <v>0</v>
      </c>
      <c r="H401" s="68">
        <f>+IFERROR(VLOOKUP($B401,[1]Feuil4!$1:$1048576,3,FALSE),0)</f>
        <v>0</v>
      </c>
      <c r="I401" s="68">
        <f>+IFERROR(VLOOKUP($B401,[1]Feuil4!$1:$1048576,2,FALSE),0)</f>
        <v>0</v>
      </c>
      <c r="J401" s="68">
        <f>+IFERROR(VLOOKUP($B401,[1]Feuil4!$1:$1048576,7,FALSE),0)</f>
        <v>0</v>
      </c>
      <c r="K401" s="68">
        <f>+IFERROR(VLOOKUP($B401,[1]Feuil4!$1:$1048576,8,FALSE),0)</f>
        <v>0</v>
      </c>
      <c r="L401" s="68">
        <f>+IFERROR(VLOOKUP($B401,[1]Feuil4!$1:$1048576,6,FALSE),0)</f>
        <v>0</v>
      </c>
      <c r="M401" s="68">
        <f>+IFERROR(VLOOKUP($B401,[1]Feuil4!$1:$1048576,5,FALSE),0)</f>
        <v>0</v>
      </c>
      <c r="N401" s="68">
        <f>+IFERROR(VLOOKUP($B401,[1]Feuil4!$1:$1048576,11,FALSE),0)</f>
        <v>0</v>
      </c>
      <c r="O401" s="68">
        <f>IFERROR(VLOOKUP(A401,'[2]TOTAL M11M12 par région'!$1:$1048576,14,FALSE),0)</f>
        <v>0</v>
      </c>
      <c r="P401" s="68">
        <f>IFERROR(VLOOKUP(A401,'[3]Recours excep-C2 2016'!$1:$1048576,36,FALSE),0)</f>
        <v>0</v>
      </c>
      <c r="Q401" s="70">
        <f t="shared" si="6"/>
        <v>0</v>
      </c>
      <c r="R401"/>
    </row>
    <row r="402" spans="1:18" x14ac:dyDescent="0.25">
      <c r="A402" s="6" t="s">
        <v>112</v>
      </c>
      <c r="B402" s="6" t="s">
        <v>113</v>
      </c>
      <c r="C402" s="6" t="s">
        <v>23</v>
      </c>
      <c r="D402" s="6" t="s">
        <v>1066</v>
      </c>
      <c r="E402" s="68">
        <f>+IFERROR(VLOOKUP($B402,[1]Feuil4!$1:$1048576,10,FALSE),0)</f>
        <v>0</v>
      </c>
      <c r="F402" s="68">
        <f>+IFERROR(VLOOKUP($B402,[1]Feuil4!$1:$1048576,9,FALSE),0)</f>
        <v>0</v>
      </c>
      <c r="G402" s="68">
        <f>+IFERROR(VLOOKUP($B402,[1]Feuil4!$1:$1048576,4,FALSE),0)</f>
        <v>0</v>
      </c>
      <c r="H402" s="68">
        <f>+IFERROR(VLOOKUP($B402,[1]Feuil4!$1:$1048576,3,FALSE),0)</f>
        <v>0</v>
      </c>
      <c r="I402" s="68">
        <f>+IFERROR(VLOOKUP($B402,[1]Feuil4!$1:$1048576,2,FALSE),0)</f>
        <v>0</v>
      </c>
      <c r="J402" s="68">
        <f>+IFERROR(VLOOKUP($B402,[1]Feuil4!$1:$1048576,7,FALSE),0)</f>
        <v>0</v>
      </c>
      <c r="K402" s="68">
        <f>+IFERROR(VLOOKUP($B402,[1]Feuil4!$1:$1048576,8,FALSE),0)</f>
        <v>0</v>
      </c>
      <c r="L402" s="68">
        <f>+IFERROR(VLOOKUP($B402,[1]Feuil4!$1:$1048576,6,FALSE),0)</f>
        <v>0</v>
      </c>
      <c r="M402" s="68">
        <f>+IFERROR(VLOOKUP($B402,[1]Feuil4!$1:$1048576,5,FALSE),0)</f>
        <v>0</v>
      </c>
      <c r="N402" s="68">
        <f>+IFERROR(VLOOKUP($B402,[1]Feuil4!$1:$1048576,11,FALSE),0)</f>
        <v>0</v>
      </c>
      <c r="O402" s="68">
        <f>IFERROR(VLOOKUP(A402,'[2]TOTAL M11M12 par région'!$1:$1048576,14,FALSE),0)</f>
        <v>123.02116513312762</v>
      </c>
      <c r="P402" s="68">
        <f>IFERROR(VLOOKUP(A402,'[3]Recours excep-C2 2016'!$1:$1048576,36,FALSE),0)</f>
        <v>0</v>
      </c>
      <c r="Q402" s="70">
        <f t="shared" si="6"/>
        <v>123.02116513312762</v>
      </c>
      <c r="R402"/>
    </row>
    <row r="403" spans="1:18" x14ac:dyDescent="0.25">
      <c r="A403" s="25" t="s">
        <v>1072</v>
      </c>
      <c r="B403" s="6" t="s">
        <v>161</v>
      </c>
      <c r="C403" s="6" t="s">
        <v>23</v>
      </c>
      <c r="D403" s="6" t="s">
        <v>1066</v>
      </c>
      <c r="E403" s="68">
        <f>+IFERROR(VLOOKUP($B403,[1]Feuil4!$1:$1048576,10,FALSE),0)</f>
        <v>0</v>
      </c>
      <c r="F403" s="68">
        <f>+IFERROR(VLOOKUP($B403,[1]Feuil4!$1:$1048576,9,FALSE),0)</f>
        <v>0</v>
      </c>
      <c r="G403" s="68">
        <f>+IFERROR(VLOOKUP($B403,[1]Feuil4!$1:$1048576,4,FALSE),0)</f>
        <v>0</v>
      </c>
      <c r="H403" s="68">
        <f>+IFERROR(VLOOKUP($B403,[1]Feuil4!$1:$1048576,3,FALSE),0)</f>
        <v>0</v>
      </c>
      <c r="I403" s="68">
        <f>+IFERROR(VLOOKUP($B403,[1]Feuil4!$1:$1048576,2,FALSE),0)</f>
        <v>0</v>
      </c>
      <c r="J403" s="68">
        <f>+IFERROR(VLOOKUP($B403,[1]Feuil4!$1:$1048576,7,FALSE),0)</f>
        <v>0</v>
      </c>
      <c r="K403" s="68">
        <f>+IFERROR(VLOOKUP($B403,[1]Feuil4!$1:$1048576,8,FALSE),0)</f>
        <v>0</v>
      </c>
      <c r="L403" s="68">
        <f>+IFERROR(VLOOKUP($B403,[1]Feuil4!$1:$1048576,6,FALSE),0)</f>
        <v>0</v>
      </c>
      <c r="M403" s="68">
        <f>+IFERROR(VLOOKUP($B403,[1]Feuil4!$1:$1048576,5,FALSE),0)</f>
        <v>0</v>
      </c>
      <c r="N403" s="68">
        <f>+IFERROR(VLOOKUP($B403,[1]Feuil4!$1:$1048576,11,FALSE),0)</f>
        <v>0</v>
      </c>
      <c r="O403" s="68">
        <f>IFERROR(VLOOKUP(A403,'[2]TOTAL M11M12 par région'!$1:$1048576,14,FALSE),0)</f>
        <v>74081.175962579611</v>
      </c>
      <c r="P403" s="68">
        <f>IFERROR(VLOOKUP(A403,'[3]Recours excep-C2 2016'!$1:$1048576,36,FALSE),0)</f>
        <v>35768.397804949229</v>
      </c>
      <c r="Q403" s="70">
        <f t="shared" si="6"/>
        <v>109849.57376752884</v>
      </c>
      <c r="R403"/>
    </row>
    <row r="404" spans="1:18" x14ac:dyDescent="0.25">
      <c r="A404" s="25" t="s">
        <v>911</v>
      </c>
      <c r="B404" s="6" t="s">
        <v>912</v>
      </c>
      <c r="C404" s="6" t="s">
        <v>23</v>
      </c>
      <c r="D404" s="6" t="s">
        <v>1066</v>
      </c>
      <c r="E404" s="68">
        <f>+IFERROR(VLOOKUP($B404,[1]Feuil4!$1:$1048576,10,FALSE),0)</f>
        <v>0</v>
      </c>
      <c r="F404" s="68">
        <f>+IFERROR(VLOOKUP($B404,[1]Feuil4!$1:$1048576,9,FALSE),0)</f>
        <v>0</v>
      </c>
      <c r="G404" s="68">
        <f>+IFERROR(VLOOKUP($B404,[1]Feuil4!$1:$1048576,4,FALSE),0)</f>
        <v>0</v>
      </c>
      <c r="H404" s="68">
        <f>+IFERROR(VLOOKUP($B404,[1]Feuil4!$1:$1048576,3,FALSE),0)</f>
        <v>0</v>
      </c>
      <c r="I404" s="68">
        <f>+IFERROR(VLOOKUP($B404,[1]Feuil4!$1:$1048576,2,FALSE),0)</f>
        <v>0</v>
      </c>
      <c r="J404" s="68">
        <f>+IFERROR(VLOOKUP($B404,[1]Feuil4!$1:$1048576,7,FALSE),0)</f>
        <v>0</v>
      </c>
      <c r="K404" s="68">
        <f>+IFERROR(VLOOKUP($B404,[1]Feuil4!$1:$1048576,8,FALSE),0)</f>
        <v>0</v>
      </c>
      <c r="L404" s="68">
        <f>+IFERROR(VLOOKUP($B404,[1]Feuil4!$1:$1048576,6,FALSE),0)</f>
        <v>0</v>
      </c>
      <c r="M404" s="68">
        <f>+IFERROR(VLOOKUP($B404,[1]Feuil4!$1:$1048576,5,FALSE),0)</f>
        <v>0</v>
      </c>
      <c r="N404" s="68">
        <f>+IFERROR(VLOOKUP($B404,[1]Feuil4!$1:$1048576,11,FALSE),0)</f>
        <v>0</v>
      </c>
      <c r="O404" s="68">
        <f>IFERROR(VLOOKUP(A404,'[2]TOTAL M11M12 par région'!$1:$1048576,14,FALSE),0)</f>
        <v>1230.0655356117577</v>
      </c>
      <c r="P404" s="68">
        <f>IFERROR(VLOOKUP(A404,'[3]Recours excep-C2 2016'!$1:$1048576,36,FALSE),0)</f>
        <v>0</v>
      </c>
      <c r="Q404" s="70">
        <f t="shared" si="6"/>
        <v>1230.0655356117577</v>
      </c>
      <c r="R404"/>
    </row>
    <row r="405" spans="1:18" x14ac:dyDescent="0.25">
      <c r="A405" s="6" t="s">
        <v>130</v>
      </c>
      <c r="B405" s="6" t="s">
        <v>131</v>
      </c>
      <c r="C405" s="6" t="s">
        <v>23</v>
      </c>
      <c r="D405" s="6" t="s">
        <v>1066</v>
      </c>
      <c r="E405" s="68">
        <f>+IFERROR(VLOOKUP($B405,[1]Feuil4!$1:$1048576,10,FALSE),0)</f>
        <v>0</v>
      </c>
      <c r="F405" s="68">
        <f>+IFERROR(VLOOKUP($B405,[1]Feuil4!$1:$1048576,9,FALSE),0)</f>
        <v>0</v>
      </c>
      <c r="G405" s="68">
        <f>+IFERROR(VLOOKUP($B405,[1]Feuil4!$1:$1048576,4,FALSE),0)</f>
        <v>0</v>
      </c>
      <c r="H405" s="68">
        <f>+IFERROR(VLOOKUP($B405,[1]Feuil4!$1:$1048576,3,FALSE),0)</f>
        <v>0</v>
      </c>
      <c r="I405" s="68">
        <f>+IFERROR(VLOOKUP($B405,[1]Feuil4!$1:$1048576,2,FALSE),0)</f>
        <v>0</v>
      </c>
      <c r="J405" s="68">
        <f>+IFERROR(VLOOKUP($B405,[1]Feuil4!$1:$1048576,7,FALSE),0)</f>
        <v>0</v>
      </c>
      <c r="K405" s="68">
        <f>+IFERROR(VLOOKUP($B405,[1]Feuil4!$1:$1048576,8,FALSE),0)</f>
        <v>0</v>
      </c>
      <c r="L405" s="68">
        <f>+IFERROR(VLOOKUP($B405,[1]Feuil4!$1:$1048576,6,FALSE),0)</f>
        <v>0</v>
      </c>
      <c r="M405" s="68">
        <f>+IFERROR(VLOOKUP($B405,[1]Feuil4!$1:$1048576,5,FALSE),0)</f>
        <v>0</v>
      </c>
      <c r="N405" s="68">
        <f>+IFERROR(VLOOKUP($B405,[1]Feuil4!$1:$1048576,11,FALSE),0)</f>
        <v>0</v>
      </c>
      <c r="O405" s="68">
        <f>IFERROR(VLOOKUP(A405,'[2]TOTAL M11M12 par région'!$1:$1048576,14,FALSE),0)</f>
        <v>27274.779188449538</v>
      </c>
      <c r="P405" s="68">
        <f>IFERROR(VLOOKUP(A405,'[3]Recours excep-C2 2016'!$1:$1048576,36,FALSE),0)</f>
        <v>2227.5745417369644</v>
      </c>
      <c r="Q405" s="70">
        <f t="shared" si="6"/>
        <v>29502.353730186504</v>
      </c>
      <c r="R405"/>
    </row>
    <row r="406" spans="1:18" x14ac:dyDescent="0.25">
      <c r="A406" s="6" t="s">
        <v>128</v>
      </c>
      <c r="B406" s="6" t="s">
        <v>129</v>
      </c>
      <c r="C406" s="6" t="s">
        <v>23</v>
      </c>
      <c r="D406" s="6" t="s">
        <v>1066</v>
      </c>
      <c r="E406" s="68">
        <f>+IFERROR(VLOOKUP($B406,[1]Feuil4!$1:$1048576,10,FALSE),0)</f>
        <v>0</v>
      </c>
      <c r="F406" s="68">
        <f>+IFERROR(VLOOKUP($B406,[1]Feuil4!$1:$1048576,9,FALSE),0)</f>
        <v>0</v>
      </c>
      <c r="G406" s="68">
        <f>+IFERROR(VLOOKUP($B406,[1]Feuil4!$1:$1048576,4,FALSE),0)</f>
        <v>0</v>
      </c>
      <c r="H406" s="68">
        <f>+IFERROR(VLOOKUP($B406,[1]Feuil4!$1:$1048576,3,FALSE),0)</f>
        <v>0</v>
      </c>
      <c r="I406" s="68">
        <f>+IFERROR(VLOOKUP($B406,[1]Feuil4!$1:$1048576,2,FALSE),0)</f>
        <v>0</v>
      </c>
      <c r="J406" s="68">
        <f>+IFERROR(VLOOKUP($B406,[1]Feuil4!$1:$1048576,7,FALSE),0)</f>
        <v>0</v>
      </c>
      <c r="K406" s="68">
        <f>+IFERROR(VLOOKUP($B406,[1]Feuil4!$1:$1048576,8,FALSE),0)</f>
        <v>0</v>
      </c>
      <c r="L406" s="68">
        <f>+IFERROR(VLOOKUP($B406,[1]Feuil4!$1:$1048576,6,FALSE),0)</f>
        <v>0</v>
      </c>
      <c r="M406" s="68">
        <f>+IFERROR(VLOOKUP($B406,[1]Feuil4!$1:$1048576,5,FALSE),0)</f>
        <v>0</v>
      </c>
      <c r="N406" s="68">
        <f>+IFERROR(VLOOKUP($B406,[1]Feuil4!$1:$1048576,11,FALSE),0)</f>
        <v>0</v>
      </c>
      <c r="O406" s="68">
        <f>IFERROR(VLOOKUP(A406,'[2]TOTAL M11M12 par région'!$1:$1048576,14,FALSE),0)</f>
        <v>8984.843062392436</v>
      </c>
      <c r="P406" s="68">
        <f>IFERROR(VLOOKUP(A406,'[3]Recours excep-C2 2016'!$1:$1048576,36,FALSE),0)</f>
        <v>0</v>
      </c>
      <c r="Q406" s="70">
        <f t="shared" si="6"/>
        <v>8984.843062392436</v>
      </c>
      <c r="R406"/>
    </row>
    <row r="407" spans="1:18" x14ac:dyDescent="0.25">
      <c r="A407" s="6" t="s">
        <v>126</v>
      </c>
      <c r="B407" s="6" t="s">
        <v>127</v>
      </c>
      <c r="C407" s="6" t="s">
        <v>23</v>
      </c>
      <c r="D407" s="6" t="s">
        <v>1066</v>
      </c>
      <c r="E407" s="68">
        <f>+IFERROR(VLOOKUP($B407,[1]Feuil4!$1:$1048576,10,FALSE),0)</f>
        <v>0</v>
      </c>
      <c r="F407" s="68">
        <f>+IFERROR(VLOOKUP($B407,[1]Feuil4!$1:$1048576,9,FALSE),0)</f>
        <v>0</v>
      </c>
      <c r="G407" s="68">
        <f>+IFERROR(VLOOKUP($B407,[1]Feuil4!$1:$1048576,4,FALSE),0)</f>
        <v>0</v>
      </c>
      <c r="H407" s="68">
        <f>+IFERROR(VLOOKUP($B407,[1]Feuil4!$1:$1048576,3,FALSE),0)</f>
        <v>0</v>
      </c>
      <c r="I407" s="68">
        <f>+IFERROR(VLOOKUP($B407,[1]Feuil4!$1:$1048576,2,FALSE),0)</f>
        <v>0</v>
      </c>
      <c r="J407" s="68">
        <f>+IFERROR(VLOOKUP($B407,[1]Feuil4!$1:$1048576,7,FALSE),0)</f>
        <v>0</v>
      </c>
      <c r="K407" s="68">
        <f>+IFERROR(VLOOKUP($B407,[1]Feuil4!$1:$1048576,8,FALSE),0)</f>
        <v>0</v>
      </c>
      <c r="L407" s="68">
        <f>+IFERROR(VLOOKUP($B407,[1]Feuil4!$1:$1048576,6,FALSE),0)</f>
        <v>0</v>
      </c>
      <c r="M407" s="68">
        <f>+IFERROR(VLOOKUP($B407,[1]Feuil4!$1:$1048576,5,FALSE),0)</f>
        <v>0</v>
      </c>
      <c r="N407" s="68">
        <f>+IFERROR(VLOOKUP($B407,[1]Feuil4!$1:$1048576,11,FALSE),0)</f>
        <v>0</v>
      </c>
      <c r="O407" s="68">
        <f>IFERROR(VLOOKUP(A407,'[2]TOTAL M11M12 par région'!$1:$1048576,14,FALSE),0)</f>
        <v>6899.0696542421683</v>
      </c>
      <c r="P407" s="68">
        <f>IFERROR(VLOOKUP(A407,'[3]Recours excep-C2 2016'!$1:$1048576,36,FALSE),0)</f>
        <v>0</v>
      </c>
      <c r="Q407" s="70">
        <f t="shared" si="6"/>
        <v>6899.0696542421683</v>
      </c>
      <c r="R407"/>
    </row>
    <row r="408" spans="1:18" x14ac:dyDescent="0.25">
      <c r="A408" s="6" t="s">
        <v>134</v>
      </c>
      <c r="B408" s="6" t="s">
        <v>135</v>
      </c>
      <c r="C408" s="6" t="s">
        <v>23</v>
      </c>
      <c r="D408" s="6" t="s">
        <v>1066</v>
      </c>
      <c r="E408" s="68">
        <f>+IFERROR(VLOOKUP($B408,[1]Feuil4!$1:$1048576,10,FALSE),0)</f>
        <v>0</v>
      </c>
      <c r="F408" s="68">
        <f>+IFERROR(VLOOKUP($B408,[1]Feuil4!$1:$1048576,9,FALSE),0)</f>
        <v>0</v>
      </c>
      <c r="G408" s="68">
        <f>+IFERROR(VLOOKUP($B408,[1]Feuil4!$1:$1048576,4,FALSE),0)</f>
        <v>0</v>
      </c>
      <c r="H408" s="68">
        <f>+IFERROR(VLOOKUP($B408,[1]Feuil4!$1:$1048576,3,FALSE),0)</f>
        <v>0</v>
      </c>
      <c r="I408" s="68">
        <f>+IFERROR(VLOOKUP($B408,[1]Feuil4!$1:$1048576,2,FALSE),0)</f>
        <v>0</v>
      </c>
      <c r="J408" s="68">
        <f>+IFERROR(VLOOKUP($B408,[1]Feuil4!$1:$1048576,7,FALSE),0)</f>
        <v>0</v>
      </c>
      <c r="K408" s="68">
        <f>+IFERROR(VLOOKUP($B408,[1]Feuil4!$1:$1048576,8,FALSE),0)</f>
        <v>0</v>
      </c>
      <c r="L408" s="68">
        <f>+IFERROR(VLOOKUP($B408,[1]Feuil4!$1:$1048576,6,FALSE),0)</f>
        <v>0</v>
      </c>
      <c r="M408" s="68">
        <f>+IFERROR(VLOOKUP($B408,[1]Feuil4!$1:$1048576,5,FALSE),0)</f>
        <v>0</v>
      </c>
      <c r="N408" s="68">
        <f>+IFERROR(VLOOKUP($B408,[1]Feuil4!$1:$1048576,11,FALSE),0)</f>
        <v>0</v>
      </c>
      <c r="O408" s="68">
        <f>IFERROR(VLOOKUP(A408,'[2]TOTAL M11M12 par région'!$1:$1048576,14,FALSE),0)</f>
        <v>80630.828712413379</v>
      </c>
      <c r="P408" s="68">
        <f>IFERROR(VLOOKUP(A408,'[3]Recours excep-C2 2016'!$1:$1048576,36,FALSE),0)</f>
        <v>0</v>
      </c>
      <c r="Q408" s="70">
        <f t="shared" si="6"/>
        <v>80630.828712413379</v>
      </c>
      <c r="R408"/>
    </row>
    <row r="409" spans="1:18" hidden="1" x14ac:dyDescent="0.25">
      <c r="A409" s="25" t="s">
        <v>871</v>
      </c>
      <c r="B409" s="6" t="s">
        <v>872</v>
      </c>
      <c r="C409" s="6" t="s">
        <v>23</v>
      </c>
      <c r="D409" s="6" t="s">
        <v>1066</v>
      </c>
      <c r="E409" s="68">
        <f>+IFERROR(VLOOKUP($B409,[1]Feuil4!$1:$1048576,10,FALSE),0)</f>
        <v>0</v>
      </c>
      <c r="F409" s="68">
        <f>+IFERROR(VLOOKUP($B409,[1]Feuil4!$1:$1048576,9,FALSE),0)</f>
        <v>0</v>
      </c>
      <c r="G409" s="68">
        <f>+IFERROR(VLOOKUP($B409,[1]Feuil4!$1:$1048576,4,FALSE),0)</f>
        <v>0</v>
      </c>
      <c r="H409" s="68">
        <f>+IFERROR(VLOOKUP($B409,[1]Feuil4!$1:$1048576,3,FALSE),0)</f>
        <v>0</v>
      </c>
      <c r="I409" s="68">
        <f>+IFERROR(VLOOKUP($B409,[1]Feuil4!$1:$1048576,2,FALSE),0)</f>
        <v>0</v>
      </c>
      <c r="J409" s="68">
        <f>+IFERROR(VLOOKUP($B409,[1]Feuil4!$1:$1048576,7,FALSE),0)</f>
        <v>0</v>
      </c>
      <c r="K409" s="68">
        <f>+IFERROR(VLOOKUP($B409,[1]Feuil4!$1:$1048576,8,FALSE),0)</f>
        <v>0</v>
      </c>
      <c r="L409" s="68">
        <f>+IFERROR(VLOOKUP($B409,[1]Feuil4!$1:$1048576,6,FALSE),0)</f>
        <v>0</v>
      </c>
      <c r="M409" s="68">
        <f>+IFERROR(VLOOKUP($B409,[1]Feuil4!$1:$1048576,5,FALSE),0)</f>
        <v>0</v>
      </c>
      <c r="N409" s="68">
        <f>+IFERROR(VLOOKUP($B409,[1]Feuil4!$1:$1048576,11,FALSE),0)</f>
        <v>0</v>
      </c>
      <c r="O409" s="68">
        <f>IFERROR(VLOOKUP(A409,'[2]TOTAL M11M12 par région'!$1:$1048576,14,FALSE),0)</f>
        <v>0</v>
      </c>
      <c r="P409" s="68">
        <f>IFERROR(VLOOKUP(A409,'[3]Recours excep-C2 2016'!$1:$1048576,36,FALSE),0)</f>
        <v>0</v>
      </c>
      <c r="Q409" s="70">
        <f t="shared" si="6"/>
        <v>0</v>
      </c>
      <c r="R409"/>
    </row>
    <row r="410" spans="1:18" x14ac:dyDescent="0.25">
      <c r="A410" s="25" t="s">
        <v>1183</v>
      </c>
      <c r="B410" s="6" t="s">
        <v>1184</v>
      </c>
      <c r="C410" s="6" t="s">
        <v>78</v>
      </c>
      <c r="D410" s="6" t="s">
        <v>1066</v>
      </c>
      <c r="E410" s="68">
        <f>+IFERROR(VLOOKUP($B410,[1]Feuil4!$1:$1048576,10,FALSE),0)</f>
        <v>0</v>
      </c>
      <c r="F410" s="68">
        <f>+IFERROR(VLOOKUP($B410,[1]Feuil4!$1:$1048576,9,FALSE),0)</f>
        <v>0</v>
      </c>
      <c r="G410" s="68">
        <f>+IFERROR(VLOOKUP($B410,[1]Feuil4!$1:$1048576,4,FALSE),0)</f>
        <v>0</v>
      </c>
      <c r="H410" s="68">
        <f>+IFERROR(VLOOKUP($B410,[1]Feuil4!$1:$1048576,3,FALSE),0)</f>
        <v>0</v>
      </c>
      <c r="I410" s="68">
        <f>+IFERROR(VLOOKUP($B410,[1]Feuil4!$1:$1048576,2,FALSE),0)</f>
        <v>0</v>
      </c>
      <c r="J410" s="68">
        <f>+IFERROR(VLOOKUP($B410,[1]Feuil4!$1:$1048576,7,FALSE),0)</f>
        <v>0</v>
      </c>
      <c r="K410" s="68">
        <f>+IFERROR(VLOOKUP($B410,[1]Feuil4!$1:$1048576,8,FALSE),0)</f>
        <v>0</v>
      </c>
      <c r="L410" s="68">
        <f>+IFERROR(VLOOKUP($B410,[1]Feuil4!$1:$1048576,6,FALSE),0)</f>
        <v>0</v>
      </c>
      <c r="M410" s="68">
        <f>+IFERROR(VLOOKUP($B410,[1]Feuil4!$1:$1048576,5,FALSE),0)</f>
        <v>0</v>
      </c>
      <c r="N410" s="68">
        <f>+IFERROR(VLOOKUP($B410,[1]Feuil4!$1:$1048576,11,FALSE),0)</f>
        <v>0</v>
      </c>
      <c r="O410" s="68">
        <f>IFERROR(VLOOKUP(A410,'[2]TOTAL M11M12 par région'!$1:$1048576,14,FALSE),0)</f>
        <v>0</v>
      </c>
      <c r="P410" s="68">
        <f>IFERROR(VLOOKUP(A410,'[3]Recours excep-C2 2016'!$1:$1048576,36,FALSE),0)</f>
        <v>4183.6995500699777</v>
      </c>
      <c r="Q410" s="70">
        <f t="shared" si="6"/>
        <v>4183.6995500699777</v>
      </c>
      <c r="R410"/>
    </row>
    <row r="411" spans="1:18" x14ac:dyDescent="0.25">
      <c r="A411" s="25" t="s">
        <v>118</v>
      </c>
      <c r="B411" s="6" t="s">
        <v>119</v>
      </c>
      <c r="C411" s="6" t="s">
        <v>23</v>
      </c>
      <c r="D411" s="6" t="s">
        <v>1066</v>
      </c>
      <c r="E411" s="68">
        <f>+IFERROR(VLOOKUP($B411,[1]Feuil4!$1:$1048576,10,FALSE),0)</f>
        <v>0</v>
      </c>
      <c r="F411" s="68">
        <f>+IFERROR(VLOOKUP($B411,[1]Feuil4!$1:$1048576,9,FALSE),0)</f>
        <v>0</v>
      </c>
      <c r="G411" s="68">
        <f>+IFERROR(VLOOKUP($B411,[1]Feuil4!$1:$1048576,4,FALSE),0)</f>
        <v>0</v>
      </c>
      <c r="H411" s="68">
        <f>+IFERROR(VLOOKUP($B411,[1]Feuil4!$1:$1048576,3,FALSE),0)</f>
        <v>0</v>
      </c>
      <c r="I411" s="68">
        <f>+IFERROR(VLOOKUP($B411,[1]Feuil4!$1:$1048576,2,FALSE),0)</f>
        <v>0</v>
      </c>
      <c r="J411" s="68">
        <f>+IFERROR(VLOOKUP($B411,[1]Feuil4!$1:$1048576,7,FALSE),0)</f>
        <v>0</v>
      </c>
      <c r="K411" s="68">
        <f>+IFERROR(VLOOKUP($B411,[1]Feuil4!$1:$1048576,8,FALSE),0)</f>
        <v>0</v>
      </c>
      <c r="L411" s="68">
        <f>+IFERROR(VLOOKUP($B411,[1]Feuil4!$1:$1048576,6,FALSE),0)</f>
        <v>0</v>
      </c>
      <c r="M411" s="68">
        <f>+IFERROR(VLOOKUP($B411,[1]Feuil4!$1:$1048576,5,FALSE),0)</f>
        <v>0</v>
      </c>
      <c r="N411" s="68">
        <f>+IFERROR(VLOOKUP($B411,[1]Feuil4!$1:$1048576,11,FALSE),0)</f>
        <v>0</v>
      </c>
      <c r="O411" s="68">
        <f>IFERROR(VLOOKUP(A411,'[2]TOTAL M11M12 par région'!$1:$1048576,14,FALSE),0)</f>
        <v>1692.3019710304852</v>
      </c>
      <c r="P411" s="68">
        <f>IFERROR(VLOOKUP(A411,'[3]Recours excep-C2 2016'!$1:$1048576,36,FALSE),0)</f>
        <v>0</v>
      </c>
      <c r="Q411" s="70">
        <f t="shared" si="6"/>
        <v>1692.3019710304852</v>
      </c>
      <c r="R411"/>
    </row>
    <row r="412" spans="1:18" x14ac:dyDescent="0.25">
      <c r="A412" s="25" t="s">
        <v>873</v>
      </c>
      <c r="B412" s="6" t="s">
        <v>980</v>
      </c>
      <c r="C412" s="26" t="s">
        <v>20</v>
      </c>
      <c r="D412" s="6" t="s">
        <v>1066</v>
      </c>
      <c r="E412" s="68">
        <f>+IFERROR(VLOOKUP($B412,[1]Feuil4!$1:$1048576,10,FALSE),0)</f>
        <v>0</v>
      </c>
      <c r="F412" s="68">
        <f>+IFERROR(VLOOKUP($B412,[1]Feuil4!$1:$1048576,9,FALSE),0)</f>
        <v>0</v>
      </c>
      <c r="G412" s="68">
        <f>+IFERROR(VLOOKUP($B412,[1]Feuil4!$1:$1048576,4,FALSE),0)</f>
        <v>0</v>
      </c>
      <c r="H412" s="68">
        <f>+IFERROR(VLOOKUP($B412,[1]Feuil4!$1:$1048576,3,FALSE),0)</f>
        <v>0</v>
      </c>
      <c r="I412" s="68">
        <f>+IFERROR(VLOOKUP($B412,[1]Feuil4!$1:$1048576,2,FALSE),0)</f>
        <v>0</v>
      </c>
      <c r="J412" s="68">
        <f>+IFERROR(VLOOKUP($B412,[1]Feuil4!$1:$1048576,7,FALSE),0)</f>
        <v>0</v>
      </c>
      <c r="K412" s="68">
        <f>+IFERROR(VLOOKUP($B412,[1]Feuil4!$1:$1048576,8,FALSE),0)</f>
        <v>0</v>
      </c>
      <c r="L412" s="68">
        <f>+IFERROR(VLOOKUP($B412,[1]Feuil4!$1:$1048576,6,FALSE),0)</f>
        <v>0</v>
      </c>
      <c r="M412" s="68">
        <f>+IFERROR(VLOOKUP($B412,[1]Feuil4!$1:$1048576,5,FALSE),0)</f>
        <v>0</v>
      </c>
      <c r="N412" s="68">
        <f>+IFERROR(VLOOKUP($B412,[1]Feuil4!$1:$1048576,11,FALSE),0)</f>
        <v>0</v>
      </c>
      <c r="O412" s="68">
        <f>IFERROR(VLOOKUP(A412,'[2]TOTAL M11M12 par région'!$1:$1048576,14,FALSE),0)</f>
        <v>26633.591063573171</v>
      </c>
      <c r="P412" s="68">
        <f>IFERROR(VLOOKUP(A412,'[3]Recours excep-C2 2016'!$1:$1048576,36,FALSE),0)</f>
        <v>0</v>
      </c>
      <c r="Q412" s="70">
        <f t="shared" si="6"/>
        <v>26633.591063573171</v>
      </c>
      <c r="R412"/>
    </row>
    <row r="413" spans="1:18" x14ac:dyDescent="0.25">
      <c r="A413" s="25" t="s">
        <v>140</v>
      </c>
      <c r="B413" s="20" t="s">
        <v>141</v>
      </c>
      <c r="C413" s="6" t="s">
        <v>23</v>
      </c>
      <c r="D413" s="6" t="s">
        <v>1066</v>
      </c>
      <c r="E413" s="68">
        <f>+IFERROR(VLOOKUP($B413,[1]Feuil4!$1:$1048576,10,FALSE),0)</f>
        <v>0</v>
      </c>
      <c r="F413" s="68">
        <f>+IFERROR(VLOOKUP($B413,[1]Feuil4!$1:$1048576,9,FALSE),0)</f>
        <v>0</v>
      </c>
      <c r="G413" s="68">
        <f>+IFERROR(VLOOKUP($B413,[1]Feuil4!$1:$1048576,4,FALSE),0)</f>
        <v>0</v>
      </c>
      <c r="H413" s="68">
        <f>+IFERROR(VLOOKUP($B413,[1]Feuil4!$1:$1048576,3,FALSE),0)</f>
        <v>0</v>
      </c>
      <c r="I413" s="68">
        <f>+IFERROR(VLOOKUP($B413,[1]Feuil4!$1:$1048576,2,FALSE),0)</f>
        <v>0</v>
      </c>
      <c r="J413" s="68">
        <f>+IFERROR(VLOOKUP($B413,[1]Feuil4!$1:$1048576,7,FALSE),0)</f>
        <v>0</v>
      </c>
      <c r="K413" s="68">
        <f>+IFERROR(VLOOKUP($B413,[1]Feuil4!$1:$1048576,8,FALSE),0)</f>
        <v>0</v>
      </c>
      <c r="L413" s="68">
        <f>+IFERROR(VLOOKUP($B413,[1]Feuil4!$1:$1048576,6,FALSE),0)</f>
        <v>0</v>
      </c>
      <c r="M413" s="68">
        <f>+IFERROR(VLOOKUP($B413,[1]Feuil4!$1:$1048576,5,FALSE),0)</f>
        <v>0</v>
      </c>
      <c r="N413" s="68">
        <f>+IFERROR(VLOOKUP($B413,[1]Feuil4!$1:$1048576,11,FALSE),0)</f>
        <v>0</v>
      </c>
      <c r="O413" s="68">
        <f>IFERROR(VLOOKUP(A413,'[2]TOTAL M11M12 par région'!$1:$1048576,14,FALSE),0)</f>
        <v>552.9735620660299</v>
      </c>
      <c r="P413" s="68">
        <f>IFERROR(VLOOKUP(A413,'[3]Recours excep-C2 2016'!$1:$1048576,36,FALSE),0)</f>
        <v>0</v>
      </c>
      <c r="Q413" s="70">
        <f t="shared" si="6"/>
        <v>552.9735620660299</v>
      </c>
      <c r="R413"/>
    </row>
    <row r="414" spans="1:18" x14ac:dyDescent="0.25">
      <c r="A414" s="8" t="s">
        <v>142</v>
      </c>
      <c r="B414" s="9" t="s">
        <v>143</v>
      </c>
      <c r="C414" s="6" t="s">
        <v>23</v>
      </c>
      <c r="D414" s="6" t="s">
        <v>1066</v>
      </c>
      <c r="E414" s="68">
        <f>+IFERROR(VLOOKUP($B414,[1]Feuil4!$1:$1048576,10,FALSE),0)</f>
        <v>0</v>
      </c>
      <c r="F414" s="68">
        <f>+IFERROR(VLOOKUP($B414,[1]Feuil4!$1:$1048576,9,FALSE),0)</f>
        <v>0</v>
      </c>
      <c r="G414" s="68">
        <f>+IFERROR(VLOOKUP($B414,[1]Feuil4!$1:$1048576,4,FALSE),0)</f>
        <v>0</v>
      </c>
      <c r="H414" s="68">
        <f>+IFERROR(VLOOKUP($B414,[1]Feuil4!$1:$1048576,3,FALSE),0)</f>
        <v>0</v>
      </c>
      <c r="I414" s="68">
        <f>+IFERROR(VLOOKUP($B414,[1]Feuil4!$1:$1048576,2,FALSE),0)</f>
        <v>0</v>
      </c>
      <c r="J414" s="68">
        <f>+IFERROR(VLOOKUP($B414,[1]Feuil4!$1:$1048576,7,FALSE),0)</f>
        <v>0</v>
      </c>
      <c r="K414" s="68">
        <f>+IFERROR(VLOOKUP($B414,[1]Feuil4!$1:$1048576,8,FALSE),0)</f>
        <v>0</v>
      </c>
      <c r="L414" s="68">
        <f>+IFERROR(VLOOKUP($B414,[1]Feuil4!$1:$1048576,6,FALSE),0)</f>
        <v>0</v>
      </c>
      <c r="M414" s="68">
        <f>+IFERROR(VLOOKUP($B414,[1]Feuil4!$1:$1048576,5,FALSE),0)</f>
        <v>0</v>
      </c>
      <c r="N414" s="68">
        <f>+IFERROR(VLOOKUP($B414,[1]Feuil4!$1:$1048576,11,FALSE),0)</f>
        <v>0</v>
      </c>
      <c r="O414" s="68">
        <f>IFERROR(VLOOKUP(A414,'[2]TOTAL M11M12 par région'!$1:$1048576,14,FALSE),0)</f>
        <v>2435.7214753628887</v>
      </c>
      <c r="P414" s="68">
        <f>IFERROR(VLOOKUP(A414,'[3]Recours excep-C2 2016'!$1:$1048576,36,FALSE),0)</f>
        <v>0</v>
      </c>
      <c r="Q414" s="70">
        <f t="shared" si="6"/>
        <v>2435.7214753628887</v>
      </c>
      <c r="R414"/>
    </row>
    <row r="415" spans="1:18" x14ac:dyDescent="0.25">
      <c r="A415" s="25" t="s">
        <v>782</v>
      </c>
      <c r="B415" s="6" t="s">
        <v>783</v>
      </c>
      <c r="C415" s="6" t="s">
        <v>78</v>
      </c>
      <c r="D415" s="6" t="s">
        <v>1066</v>
      </c>
      <c r="E415" s="68">
        <f>+IFERROR(VLOOKUP($B415,[1]Feuil4!$1:$1048576,10,FALSE),0)</f>
        <v>0</v>
      </c>
      <c r="F415" s="68">
        <f>+IFERROR(VLOOKUP($B415,[1]Feuil4!$1:$1048576,9,FALSE),0)</f>
        <v>0</v>
      </c>
      <c r="G415" s="68">
        <f>+IFERROR(VLOOKUP($B415,[1]Feuil4!$1:$1048576,4,FALSE),0)</f>
        <v>0</v>
      </c>
      <c r="H415" s="68">
        <f>+IFERROR(VLOOKUP($B415,[1]Feuil4!$1:$1048576,3,FALSE),0)</f>
        <v>0</v>
      </c>
      <c r="I415" s="68">
        <f>+IFERROR(VLOOKUP($B415,[1]Feuil4!$1:$1048576,2,FALSE),0)</f>
        <v>0</v>
      </c>
      <c r="J415" s="68">
        <f>+IFERROR(VLOOKUP($B415,[1]Feuil4!$1:$1048576,7,FALSE),0)</f>
        <v>0</v>
      </c>
      <c r="K415" s="68">
        <f>+IFERROR(VLOOKUP($B415,[1]Feuil4!$1:$1048576,8,FALSE),0)</f>
        <v>0</v>
      </c>
      <c r="L415" s="68">
        <f>+IFERROR(VLOOKUP($B415,[1]Feuil4!$1:$1048576,6,FALSE),0)</f>
        <v>0</v>
      </c>
      <c r="M415" s="68">
        <f>+IFERROR(VLOOKUP($B415,[1]Feuil4!$1:$1048576,5,FALSE),0)</f>
        <v>0</v>
      </c>
      <c r="N415" s="68">
        <f>+IFERROR(VLOOKUP($B415,[1]Feuil4!$1:$1048576,11,FALSE),0)</f>
        <v>0</v>
      </c>
      <c r="O415" s="68">
        <f>IFERROR(VLOOKUP(A415,'[2]TOTAL M11M12 par région'!$1:$1048576,14,FALSE),0)</f>
        <v>4011.0937445206109</v>
      </c>
      <c r="P415" s="68">
        <f>IFERROR(VLOOKUP(A415,'[3]Recours excep-C2 2016'!$1:$1048576,36,FALSE),0)</f>
        <v>0</v>
      </c>
      <c r="Q415" s="70">
        <f t="shared" si="6"/>
        <v>4011.0937445206109</v>
      </c>
      <c r="R415"/>
    </row>
    <row r="416" spans="1:18" hidden="1" x14ac:dyDescent="0.25">
      <c r="A416" s="25" t="s">
        <v>785</v>
      </c>
      <c r="B416" s="6" t="s">
        <v>786</v>
      </c>
      <c r="C416" s="26" t="s">
        <v>20</v>
      </c>
      <c r="D416" s="6" t="s">
        <v>1066</v>
      </c>
      <c r="E416" s="68">
        <f>+IFERROR(VLOOKUP($B416,[1]Feuil4!$1:$1048576,10,FALSE),0)</f>
        <v>0</v>
      </c>
      <c r="F416" s="68">
        <f>+IFERROR(VLOOKUP($B416,[1]Feuil4!$1:$1048576,9,FALSE),0)</f>
        <v>0</v>
      </c>
      <c r="G416" s="68">
        <f>+IFERROR(VLOOKUP($B416,[1]Feuil4!$1:$1048576,4,FALSE),0)</f>
        <v>0</v>
      </c>
      <c r="H416" s="68">
        <f>+IFERROR(VLOOKUP($B416,[1]Feuil4!$1:$1048576,3,FALSE),0)</f>
        <v>0</v>
      </c>
      <c r="I416" s="68">
        <f>+IFERROR(VLOOKUP($B416,[1]Feuil4!$1:$1048576,2,FALSE),0)</f>
        <v>0</v>
      </c>
      <c r="J416" s="68">
        <f>+IFERROR(VLOOKUP($B416,[1]Feuil4!$1:$1048576,7,FALSE),0)</f>
        <v>0</v>
      </c>
      <c r="K416" s="68">
        <f>+IFERROR(VLOOKUP($B416,[1]Feuil4!$1:$1048576,8,FALSE),0)</f>
        <v>0</v>
      </c>
      <c r="L416" s="68">
        <f>+IFERROR(VLOOKUP($B416,[1]Feuil4!$1:$1048576,6,FALSE),0)</f>
        <v>0</v>
      </c>
      <c r="M416" s="68">
        <f>+IFERROR(VLOOKUP($B416,[1]Feuil4!$1:$1048576,5,FALSE),0)</f>
        <v>0</v>
      </c>
      <c r="N416" s="68">
        <f>+IFERROR(VLOOKUP($B416,[1]Feuil4!$1:$1048576,11,FALSE),0)</f>
        <v>0</v>
      </c>
      <c r="O416" s="68">
        <f>IFERROR(VLOOKUP(A416,'[2]TOTAL M11M12 par région'!$1:$1048576,14,FALSE),0)</f>
        <v>0</v>
      </c>
      <c r="P416" s="68">
        <f>IFERROR(VLOOKUP(A416,'[3]Recours excep-C2 2016'!$1:$1048576,36,FALSE),0)</f>
        <v>0</v>
      </c>
      <c r="Q416" s="70">
        <f t="shared" si="6"/>
        <v>0</v>
      </c>
      <c r="R416"/>
    </row>
    <row r="417" spans="1:18" x14ac:dyDescent="0.25">
      <c r="A417" s="38" t="s">
        <v>1161</v>
      </c>
      <c r="B417" s="6" t="s">
        <v>787</v>
      </c>
      <c r="C417" s="24" t="s">
        <v>20</v>
      </c>
      <c r="D417" s="6" t="s">
        <v>1066</v>
      </c>
      <c r="E417" s="68">
        <f>+IFERROR(VLOOKUP($B417,[1]Feuil4!$1:$1048576,10,FALSE),0)</f>
        <v>0</v>
      </c>
      <c r="F417" s="68">
        <f>+IFERROR(VLOOKUP($B417,[1]Feuil4!$1:$1048576,9,FALSE),0)</f>
        <v>0</v>
      </c>
      <c r="G417" s="68">
        <f>+IFERROR(VLOOKUP($B417,[1]Feuil4!$1:$1048576,4,FALSE),0)</f>
        <v>0</v>
      </c>
      <c r="H417" s="68">
        <f>+IFERROR(VLOOKUP($B417,[1]Feuil4!$1:$1048576,3,FALSE),0)</f>
        <v>0</v>
      </c>
      <c r="I417" s="68">
        <f>+IFERROR(VLOOKUP($B417,[1]Feuil4!$1:$1048576,2,FALSE),0)</f>
        <v>0</v>
      </c>
      <c r="J417" s="68">
        <f>+IFERROR(VLOOKUP($B417,[1]Feuil4!$1:$1048576,7,FALSE),0)</f>
        <v>0</v>
      </c>
      <c r="K417" s="68">
        <f>+IFERROR(VLOOKUP($B417,[1]Feuil4!$1:$1048576,8,FALSE),0)</f>
        <v>0</v>
      </c>
      <c r="L417" s="68">
        <f>+IFERROR(VLOOKUP($B417,[1]Feuil4!$1:$1048576,6,FALSE),0)</f>
        <v>0</v>
      </c>
      <c r="M417" s="68">
        <f>+IFERROR(VLOOKUP($B417,[1]Feuil4!$1:$1048576,5,FALSE),0)</f>
        <v>0</v>
      </c>
      <c r="N417" s="68">
        <f>+IFERROR(VLOOKUP($B417,[1]Feuil4!$1:$1048576,11,FALSE),0)</f>
        <v>0</v>
      </c>
      <c r="O417" s="68">
        <f>IFERROR(VLOOKUP(A417,'[2]TOTAL M11M12 par région'!$1:$1048576,14,FALSE),0)</f>
        <v>-3128.7071681794532</v>
      </c>
      <c r="P417" s="68">
        <f>IFERROR(VLOOKUP(A417,'[3]Recours excep-C2 2016'!$1:$1048576,36,FALSE),0)</f>
        <v>8026.8447716979854</v>
      </c>
      <c r="Q417" s="70">
        <f t="shared" si="6"/>
        <v>4898.1376035185322</v>
      </c>
      <c r="R417"/>
    </row>
    <row r="418" spans="1:18" x14ac:dyDescent="0.25">
      <c r="A418" s="6" t="s">
        <v>164</v>
      </c>
      <c r="B418" s="6" t="s">
        <v>165</v>
      </c>
      <c r="C418" s="6" t="s">
        <v>50</v>
      </c>
      <c r="D418" s="6" t="s">
        <v>1066</v>
      </c>
      <c r="E418" s="68">
        <f>+IFERROR(VLOOKUP($B418,[1]Feuil4!$1:$1048576,10,FALSE),0)</f>
        <v>0</v>
      </c>
      <c r="F418" s="68">
        <f>+IFERROR(VLOOKUP($B418,[1]Feuil4!$1:$1048576,9,FALSE),0)</f>
        <v>0</v>
      </c>
      <c r="G418" s="68">
        <f>+IFERROR(VLOOKUP($B418,[1]Feuil4!$1:$1048576,4,FALSE),0)</f>
        <v>0</v>
      </c>
      <c r="H418" s="68">
        <f>+IFERROR(VLOOKUP($B418,[1]Feuil4!$1:$1048576,3,FALSE),0)</f>
        <v>0</v>
      </c>
      <c r="I418" s="68">
        <f>+IFERROR(VLOOKUP($B418,[1]Feuil4!$1:$1048576,2,FALSE),0)</f>
        <v>0</v>
      </c>
      <c r="J418" s="68">
        <f>+IFERROR(VLOOKUP($B418,[1]Feuil4!$1:$1048576,7,FALSE),0)</f>
        <v>0</v>
      </c>
      <c r="K418" s="68">
        <f>+IFERROR(VLOOKUP($B418,[1]Feuil4!$1:$1048576,8,FALSE),0)</f>
        <v>0</v>
      </c>
      <c r="L418" s="68">
        <f>+IFERROR(VLOOKUP($B418,[1]Feuil4!$1:$1048576,6,FALSE),0)</f>
        <v>0</v>
      </c>
      <c r="M418" s="68">
        <f>+IFERROR(VLOOKUP($B418,[1]Feuil4!$1:$1048576,5,FALSE),0)</f>
        <v>0</v>
      </c>
      <c r="N418" s="68">
        <f>+IFERROR(VLOOKUP($B418,[1]Feuil4!$1:$1048576,11,FALSE),0)</f>
        <v>0</v>
      </c>
      <c r="O418" s="68">
        <f>IFERROR(VLOOKUP(A418,'[2]TOTAL M11M12 par région'!$1:$1048576,14,FALSE),0)</f>
        <v>70170.504703286744</v>
      </c>
      <c r="P418" s="68">
        <f>IFERROR(VLOOKUP(A418,'[3]Recours excep-C2 2016'!$1:$1048576,36,FALSE),0)</f>
        <v>176874.78875557345</v>
      </c>
      <c r="Q418" s="70">
        <f t="shared" si="6"/>
        <v>247045.29345886019</v>
      </c>
      <c r="R418"/>
    </row>
    <row r="419" spans="1:18" x14ac:dyDescent="0.25">
      <c r="A419" s="6" t="s">
        <v>138</v>
      </c>
      <c r="B419" s="6" t="s">
        <v>139</v>
      </c>
      <c r="C419" s="6" t="s">
        <v>23</v>
      </c>
      <c r="D419" s="6" t="s">
        <v>1066</v>
      </c>
      <c r="E419" s="68">
        <f>+IFERROR(VLOOKUP($B419,[1]Feuil4!$1:$1048576,10,FALSE),0)</f>
        <v>0</v>
      </c>
      <c r="F419" s="68">
        <f>+IFERROR(VLOOKUP($B419,[1]Feuil4!$1:$1048576,9,FALSE),0)</f>
        <v>0</v>
      </c>
      <c r="G419" s="68">
        <f>+IFERROR(VLOOKUP($B419,[1]Feuil4!$1:$1048576,4,FALSE),0)</f>
        <v>0</v>
      </c>
      <c r="H419" s="68">
        <f>+IFERROR(VLOOKUP($B419,[1]Feuil4!$1:$1048576,3,FALSE),0)</f>
        <v>0</v>
      </c>
      <c r="I419" s="68">
        <f>+IFERROR(VLOOKUP($B419,[1]Feuil4!$1:$1048576,2,FALSE),0)</f>
        <v>0</v>
      </c>
      <c r="J419" s="68">
        <f>+IFERROR(VLOOKUP($B419,[1]Feuil4!$1:$1048576,7,FALSE),0)</f>
        <v>0</v>
      </c>
      <c r="K419" s="68">
        <f>+IFERROR(VLOOKUP($B419,[1]Feuil4!$1:$1048576,8,FALSE),0)</f>
        <v>0</v>
      </c>
      <c r="L419" s="68">
        <f>+IFERROR(VLOOKUP($B419,[1]Feuil4!$1:$1048576,6,FALSE),0)</f>
        <v>0</v>
      </c>
      <c r="M419" s="68">
        <f>+IFERROR(VLOOKUP($B419,[1]Feuil4!$1:$1048576,5,FALSE),0)</f>
        <v>0</v>
      </c>
      <c r="N419" s="68">
        <f>+IFERROR(VLOOKUP($B419,[1]Feuil4!$1:$1048576,11,FALSE),0)</f>
        <v>0</v>
      </c>
      <c r="O419" s="68">
        <f>IFERROR(VLOOKUP(A419,'[2]TOTAL M11M12 par région'!$1:$1048576,14,FALSE),0)</f>
        <v>0</v>
      </c>
      <c r="P419" s="68">
        <f>IFERROR(VLOOKUP(A419,'[3]Recours excep-C2 2016'!$1:$1048576,36,FALSE),0)</f>
        <v>1217.7131420055846</v>
      </c>
      <c r="Q419" s="70">
        <f t="shared" si="6"/>
        <v>1217.7131420055846</v>
      </c>
      <c r="R419"/>
    </row>
    <row r="420" spans="1:18" x14ac:dyDescent="0.25">
      <c r="A420" s="6" t="s">
        <v>155</v>
      </c>
      <c r="B420" s="6" t="s">
        <v>156</v>
      </c>
      <c r="C420" s="6" t="s">
        <v>78</v>
      </c>
      <c r="D420" s="6" t="s">
        <v>1066</v>
      </c>
      <c r="E420" s="68">
        <f>+IFERROR(VLOOKUP($B420,[1]Feuil4!$1:$1048576,10,FALSE),0)</f>
        <v>0</v>
      </c>
      <c r="F420" s="68">
        <f>+IFERROR(VLOOKUP($B420,[1]Feuil4!$1:$1048576,9,FALSE),0)</f>
        <v>0</v>
      </c>
      <c r="G420" s="68">
        <f>+IFERROR(VLOOKUP($B420,[1]Feuil4!$1:$1048576,4,FALSE),0)</f>
        <v>0</v>
      </c>
      <c r="H420" s="68">
        <f>+IFERROR(VLOOKUP($B420,[1]Feuil4!$1:$1048576,3,FALSE),0)</f>
        <v>0</v>
      </c>
      <c r="I420" s="68">
        <f>+IFERROR(VLOOKUP($B420,[1]Feuil4!$1:$1048576,2,FALSE),0)</f>
        <v>0</v>
      </c>
      <c r="J420" s="68">
        <f>+IFERROR(VLOOKUP($B420,[1]Feuil4!$1:$1048576,7,FALSE),0)</f>
        <v>0</v>
      </c>
      <c r="K420" s="68">
        <f>+IFERROR(VLOOKUP($B420,[1]Feuil4!$1:$1048576,8,FALSE),0)</f>
        <v>0</v>
      </c>
      <c r="L420" s="68">
        <f>+IFERROR(VLOOKUP($B420,[1]Feuil4!$1:$1048576,6,FALSE),0)</f>
        <v>0</v>
      </c>
      <c r="M420" s="68">
        <f>+IFERROR(VLOOKUP($B420,[1]Feuil4!$1:$1048576,5,FALSE),0)</f>
        <v>0</v>
      </c>
      <c r="N420" s="68">
        <f>+IFERROR(VLOOKUP($B420,[1]Feuil4!$1:$1048576,11,FALSE),0)</f>
        <v>0</v>
      </c>
      <c r="O420" s="68">
        <f>IFERROR(VLOOKUP(A420,'[2]TOTAL M11M12 par région'!$1:$1048576,14,FALSE),0)</f>
        <v>1907.0398814084383</v>
      </c>
      <c r="P420" s="68">
        <f>IFERROR(VLOOKUP(A420,'[3]Recours excep-C2 2016'!$1:$1048576,36,FALSE),0)</f>
        <v>13970.727533336885</v>
      </c>
      <c r="Q420" s="70">
        <f t="shared" si="6"/>
        <v>15877.767414745324</v>
      </c>
      <c r="R420"/>
    </row>
    <row r="421" spans="1:18" x14ac:dyDescent="0.25">
      <c r="A421" s="6" t="s">
        <v>159</v>
      </c>
      <c r="B421" s="6" t="s">
        <v>160</v>
      </c>
      <c r="C421" s="6" t="s">
        <v>78</v>
      </c>
      <c r="D421" s="6" t="s">
        <v>1066</v>
      </c>
      <c r="E421" s="68">
        <f>+IFERROR(VLOOKUP($B421,[1]Feuil4!$1:$1048576,10,FALSE),0)</f>
        <v>0</v>
      </c>
      <c r="F421" s="68">
        <f>+IFERROR(VLOOKUP($B421,[1]Feuil4!$1:$1048576,9,FALSE),0)</f>
        <v>0</v>
      </c>
      <c r="G421" s="68">
        <f>+IFERROR(VLOOKUP($B421,[1]Feuil4!$1:$1048576,4,FALSE),0)</f>
        <v>0</v>
      </c>
      <c r="H421" s="68">
        <f>+IFERROR(VLOOKUP($B421,[1]Feuil4!$1:$1048576,3,FALSE),0)</f>
        <v>0</v>
      </c>
      <c r="I421" s="68">
        <f>+IFERROR(VLOOKUP($B421,[1]Feuil4!$1:$1048576,2,FALSE),0)</f>
        <v>0</v>
      </c>
      <c r="J421" s="68">
        <f>+IFERROR(VLOOKUP($B421,[1]Feuil4!$1:$1048576,7,FALSE),0)</f>
        <v>0</v>
      </c>
      <c r="K421" s="68">
        <f>+IFERROR(VLOOKUP($B421,[1]Feuil4!$1:$1048576,8,FALSE),0)</f>
        <v>0</v>
      </c>
      <c r="L421" s="68">
        <f>+IFERROR(VLOOKUP($B421,[1]Feuil4!$1:$1048576,6,FALSE),0)</f>
        <v>0</v>
      </c>
      <c r="M421" s="68">
        <f>+IFERROR(VLOOKUP($B421,[1]Feuil4!$1:$1048576,5,FALSE),0)</f>
        <v>0</v>
      </c>
      <c r="N421" s="68">
        <f>+IFERROR(VLOOKUP($B421,[1]Feuil4!$1:$1048576,11,FALSE),0)</f>
        <v>0</v>
      </c>
      <c r="O421" s="68">
        <f>IFERROR(VLOOKUP(A421,'[2]TOTAL M11M12 par région'!$1:$1048576,14,FALSE),0)</f>
        <v>11712.329141662485</v>
      </c>
      <c r="P421" s="68">
        <f>IFERROR(VLOOKUP(A421,'[3]Recours excep-C2 2016'!$1:$1048576,36,FALSE),0)</f>
        <v>47734.611522513114</v>
      </c>
      <c r="Q421" s="70">
        <f t="shared" si="6"/>
        <v>59446.9406641756</v>
      </c>
      <c r="R421"/>
    </row>
    <row r="422" spans="1:18" x14ac:dyDescent="0.25">
      <c r="A422" s="25" t="s">
        <v>788</v>
      </c>
      <c r="B422" s="6" t="s">
        <v>789</v>
      </c>
      <c r="C422" s="6" t="s">
        <v>78</v>
      </c>
      <c r="D422" s="6" t="s">
        <v>1066</v>
      </c>
      <c r="E422" s="68">
        <f>+IFERROR(VLOOKUP($B422,[1]Feuil4!$1:$1048576,10,FALSE),0)</f>
        <v>0</v>
      </c>
      <c r="F422" s="68">
        <f>+IFERROR(VLOOKUP($B422,[1]Feuil4!$1:$1048576,9,FALSE),0)</f>
        <v>0</v>
      </c>
      <c r="G422" s="68">
        <f>+IFERROR(VLOOKUP($B422,[1]Feuil4!$1:$1048576,4,FALSE),0)</f>
        <v>0</v>
      </c>
      <c r="H422" s="68">
        <f>+IFERROR(VLOOKUP($B422,[1]Feuil4!$1:$1048576,3,FALSE),0)</f>
        <v>0</v>
      </c>
      <c r="I422" s="68">
        <f>+IFERROR(VLOOKUP($B422,[1]Feuil4!$1:$1048576,2,FALSE),0)</f>
        <v>0</v>
      </c>
      <c r="J422" s="68">
        <f>+IFERROR(VLOOKUP($B422,[1]Feuil4!$1:$1048576,7,FALSE),0)</f>
        <v>0</v>
      </c>
      <c r="K422" s="68">
        <f>+IFERROR(VLOOKUP($B422,[1]Feuil4!$1:$1048576,8,FALSE),0)</f>
        <v>0</v>
      </c>
      <c r="L422" s="68">
        <f>+IFERROR(VLOOKUP($B422,[1]Feuil4!$1:$1048576,6,FALSE),0)</f>
        <v>0</v>
      </c>
      <c r="M422" s="68">
        <f>+IFERROR(VLOOKUP($B422,[1]Feuil4!$1:$1048576,5,FALSE),0)</f>
        <v>0</v>
      </c>
      <c r="N422" s="68">
        <f>+IFERROR(VLOOKUP($B422,[1]Feuil4!$1:$1048576,11,FALSE),0)</f>
        <v>0</v>
      </c>
      <c r="O422" s="68">
        <f>IFERROR(VLOOKUP(A422,'[2]TOTAL M11M12 par région'!$1:$1048576,14,FALSE),0)</f>
        <v>3142.8664198230817</v>
      </c>
      <c r="P422" s="68">
        <f>IFERROR(VLOOKUP(A422,'[3]Recours excep-C2 2016'!$1:$1048576,36,FALSE),0)</f>
        <v>0</v>
      </c>
      <c r="Q422" s="70">
        <f t="shared" si="6"/>
        <v>3142.8664198230817</v>
      </c>
      <c r="R422"/>
    </row>
    <row r="423" spans="1:18" x14ac:dyDescent="0.25">
      <c r="A423" s="25" t="s">
        <v>790</v>
      </c>
      <c r="B423" s="6" t="s">
        <v>791</v>
      </c>
      <c r="C423" s="6" t="s">
        <v>78</v>
      </c>
      <c r="D423" s="6" t="s">
        <v>1066</v>
      </c>
      <c r="E423" s="68">
        <f>+IFERROR(VLOOKUP($B423,[1]Feuil4!$1:$1048576,10,FALSE),0)</f>
        <v>0</v>
      </c>
      <c r="F423" s="68">
        <f>+IFERROR(VLOOKUP($B423,[1]Feuil4!$1:$1048576,9,FALSE),0)</f>
        <v>0</v>
      </c>
      <c r="G423" s="68">
        <f>+IFERROR(VLOOKUP($B423,[1]Feuil4!$1:$1048576,4,FALSE),0)</f>
        <v>0</v>
      </c>
      <c r="H423" s="68">
        <f>+IFERROR(VLOOKUP($B423,[1]Feuil4!$1:$1048576,3,FALSE),0)</f>
        <v>0</v>
      </c>
      <c r="I423" s="68">
        <f>+IFERROR(VLOOKUP($B423,[1]Feuil4!$1:$1048576,2,FALSE),0)</f>
        <v>0</v>
      </c>
      <c r="J423" s="68">
        <f>+IFERROR(VLOOKUP($B423,[1]Feuil4!$1:$1048576,7,FALSE),0)</f>
        <v>0</v>
      </c>
      <c r="K423" s="68">
        <f>+IFERROR(VLOOKUP($B423,[1]Feuil4!$1:$1048576,8,FALSE),0)</f>
        <v>0</v>
      </c>
      <c r="L423" s="68">
        <f>+IFERROR(VLOOKUP($B423,[1]Feuil4!$1:$1048576,6,FALSE),0)</f>
        <v>0</v>
      </c>
      <c r="M423" s="68">
        <f>+IFERROR(VLOOKUP($B423,[1]Feuil4!$1:$1048576,5,FALSE),0)</f>
        <v>0</v>
      </c>
      <c r="N423" s="68">
        <f>+IFERROR(VLOOKUP($B423,[1]Feuil4!$1:$1048576,11,FALSE),0)</f>
        <v>0</v>
      </c>
      <c r="O423" s="68">
        <f>IFERROR(VLOOKUP(A423,'[2]TOTAL M11M12 par région'!$1:$1048576,14,FALSE),0)</f>
        <v>1047.6221399410279</v>
      </c>
      <c r="P423" s="68">
        <f>IFERROR(VLOOKUP(A423,'[3]Recours excep-C2 2016'!$1:$1048576,36,FALSE),0)</f>
        <v>0</v>
      </c>
      <c r="Q423" s="70">
        <f t="shared" si="6"/>
        <v>1047.6221399410279</v>
      </c>
      <c r="R423"/>
    </row>
    <row r="424" spans="1:18" x14ac:dyDescent="0.25">
      <c r="A424" s="25" t="s">
        <v>166</v>
      </c>
      <c r="B424" s="6" t="s">
        <v>167</v>
      </c>
      <c r="C424" s="6" t="s">
        <v>78</v>
      </c>
      <c r="D424" s="6" t="s">
        <v>1066</v>
      </c>
      <c r="E424" s="68">
        <f>+IFERROR(VLOOKUP($B424,[1]Feuil4!$1:$1048576,10,FALSE),0)</f>
        <v>0</v>
      </c>
      <c r="F424" s="68">
        <f>+IFERROR(VLOOKUP($B424,[1]Feuil4!$1:$1048576,9,FALSE),0)</f>
        <v>0</v>
      </c>
      <c r="G424" s="68">
        <f>+IFERROR(VLOOKUP($B424,[1]Feuil4!$1:$1048576,4,FALSE),0)</f>
        <v>0</v>
      </c>
      <c r="H424" s="68">
        <f>+IFERROR(VLOOKUP($B424,[1]Feuil4!$1:$1048576,3,FALSE),0)</f>
        <v>0</v>
      </c>
      <c r="I424" s="68">
        <f>+IFERROR(VLOOKUP($B424,[1]Feuil4!$1:$1048576,2,FALSE),0)</f>
        <v>0</v>
      </c>
      <c r="J424" s="68">
        <f>+IFERROR(VLOOKUP($B424,[1]Feuil4!$1:$1048576,7,FALSE),0)</f>
        <v>0</v>
      </c>
      <c r="K424" s="68">
        <f>+IFERROR(VLOOKUP($B424,[1]Feuil4!$1:$1048576,8,FALSE),0)</f>
        <v>0</v>
      </c>
      <c r="L424" s="68">
        <f>+IFERROR(VLOOKUP($B424,[1]Feuil4!$1:$1048576,6,FALSE),0)</f>
        <v>0</v>
      </c>
      <c r="M424" s="68">
        <f>+IFERROR(VLOOKUP($B424,[1]Feuil4!$1:$1048576,5,FALSE),0)</f>
        <v>0</v>
      </c>
      <c r="N424" s="68">
        <f>+IFERROR(VLOOKUP($B424,[1]Feuil4!$1:$1048576,11,FALSE),0)</f>
        <v>0</v>
      </c>
      <c r="O424" s="68">
        <f>IFERROR(VLOOKUP(A424,'[2]TOTAL M11M12 par région'!$1:$1048576,14,FALSE),0)</f>
        <v>20508.581839529754</v>
      </c>
      <c r="P424" s="68">
        <f>IFERROR(VLOOKUP(A424,'[3]Recours excep-C2 2016'!$1:$1048576,36,FALSE),0)</f>
        <v>0</v>
      </c>
      <c r="Q424" s="70">
        <f t="shared" si="6"/>
        <v>20508.581839529754</v>
      </c>
      <c r="R424"/>
    </row>
    <row r="425" spans="1:18" x14ac:dyDescent="0.25">
      <c r="A425" s="25" t="s">
        <v>1181</v>
      </c>
      <c r="B425" s="6" t="s">
        <v>1182</v>
      </c>
      <c r="C425" s="6" t="s">
        <v>78</v>
      </c>
      <c r="D425" s="6" t="s">
        <v>1066</v>
      </c>
      <c r="E425" s="68">
        <f>+IFERROR(VLOOKUP($B425,[1]Feuil4!$1:$1048576,10,FALSE),0)</f>
        <v>0</v>
      </c>
      <c r="F425" s="68">
        <f>+IFERROR(VLOOKUP($B425,[1]Feuil4!$1:$1048576,9,FALSE),0)</f>
        <v>0</v>
      </c>
      <c r="G425" s="68">
        <f>+IFERROR(VLOOKUP($B425,[1]Feuil4!$1:$1048576,4,FALSE),0)</f>
        <v>0</v>
      </c>
      <c r="H425" s="68">
        <f>+IFERROR(VLOOKUP($B425,[1]Feuil4!$1:$1048576,3,FALSE),0)</f>
        <v>0</v>
      </c>
      <c r="I425" s="68">
        <f>+IFERROR(VLOOKUP($B425,[1]Feuil4!$1:$1048576,2,FALSE),0)</f>
        <v>0</v>
      </c>
      <c r="J425" s="68">
        <f>+IFERROR(VLOOKUP($B425,[1]Feuil4!$1:$1048576,7,FALSE),0)</f>
        <v>0</v>
      </c>
      <c r="K425" s="68">
        <f>+IFERROR(VLOOKUP($B425,[1]Feuil4!$1:$1048576,8,FALSE),0)</f>
        <v>0</v>
      </c>
      <c r="L425" s="68">
        <f>+IFERROR(VLOOKUP($B425,[1]Feuil4!$1:$1048576,6,FALSE),0)</f>
        <v>0</v>
      </c>
      <c r="M425" s="68">
        <f>+IFERROR(VLOOKUP($B425,[1]Feuil4!$1:$1048576,5,FALSE),0)</f>
        <v>0</v>
      </c>
      <c r="N425" s="68">
        <f>+IFERROR(VLOOKUP($B425,[1]Feuil4!$1:$1048576,11,FALSE),0)</f>
        <v>0</v>
      </c>
      <c r="O425" s="68">
        <f>IFERROR(VLOOKUP(A425,'[2]TOTAL M11M12 par région'!$1:$1048576,14,FALSE),0)</f>
        <v>3957.5911304537476</v>
      </c>
      <c r="P425" s="68">
        <f>IFERROR(VLOOKUP(A425,'[3]Recours excep-C2 2016'!$1:$1048576,36,FALSE),0)</f>
        <v>10211.86741969928</v>
      </c>
      <c r="Q425" s="70">
        <f t="shared" si="6"/>
        <v>14169.458550153027</v>
      </c>
      <c r="R425"/>
    </row>
    <row r="426" spans="1:18" hidden="1" x14ac:dyDescent="0.25">
      <c r="A426" s="6" t="s">
        <v>153</v>
      </c>
      <c r="B426" s="6" t="s">
        <v>154</v>
      </c>
      <c r="C426" s="6" t="s">
        <v>20</v>
      </c>
      <c r="D426" s="6" t="s">
        <v>1066</v>
      </c>
      <c r="E426" s="68">
        <f>+IFERROR(VLOOKUP($B426,[1]Feuil4!$1:$1048576,10,FALSE),0)</f>
        <v>0</v>
      </c>
      <c r="F426" s="68">
        <f>+IFERROR(VLOOKUP($B426,[1]Feuil4!$1:$1048576,9,FALSE),0)</f>
        <v>0</v>
      </c>
      <c r="G426" s="68">
        <f>+IFERROR(VLOOKUP($B426,[1]Feuil4!$1:$1048576,4,FALSE),0)</f>
        <v>0</v>
      </c>
      <c r="H426" s="68">
        <f>+IFERROR(VLOOKUP($B426,[1]Feuil4!$1:$1048576,3,FALSE),0)</f>
        <v>0</v>
      </c>
      <c r="I426" s="68">
        <f>+IFERROR(VLOOKUP($B426,[1]Feuil4!$1:$1048576,2,FALSE),0)</f>
        <v>0</v>
      </c>
      <c r="J426" s="68">
        <f>+IFERROR(VLOOKUP($B426,[1]Feuil4!$1:$1048576,7,FALSE),0)</f>
        <v>0</v>
      </c>
      <c r="K426" s="68">
        <f>+IFERROR(VLOOKUP($B426,[1]Feuil4!$1:$1048576,8,FALSE),0)</f>
        <v>0</v>
      </c>
      <c r="L426" s="68">
        <f>+IFERROR(VLOOKUP($B426,[1]Feuil4!$1:$1048576,6,FALSE),0)</f>
        <v>0</v>
      </c>
      <c r="M426" s="68">
        <f>+IFERROR(VLOOKUP($B426,[1]Feuil4!$1:$1048576,5,FALSE),0)</f>
        <v>0</v>
      </c>
      <c r="N426" s="68">
        <f>+IFERROR(VLOOKUP($B426,[1]Feuil4!$1:$1048576,11,FALSE),0)</f>
        <v>0</v>
      </c>
      <c r="O426" s="68">
        <f>IFERROR(VLOOKUP(A426,'[2]TOTAL M11M12 par région'!$1:$1048576,14,FALSE),0)</f>
        <v>0</v>
      </c>
      <c r="P426" s="68">
        <f>IFERROR(VLOOKUP(A426,'[3]Recours excep-C2 2016'!$1:$1048576,36,FALSE),0)</f>
        <v>0</v>
      </c>
      <c r="Q426" s="70">
        <f t="shared" si="6"/>
        <v>0</v>
      </c>
      <c r="R426"/>
    </row>
    <row r="427" spans="1:18" x14ac:dyDescent="0.25">
      <c r="A427" s="25" t="s">
        <v>149</v>
      </c>
      <c r="B427" s="6" t="s">
        <v>150</v>
      </c>
      <c r="C427" s="6" t="s">
        <v>17</v>
      </c>
      <c r="D427" s="6" t="s">
        <v>1066</v>
      </c>
      <c r="E427" s="68">
        <f>+IFERROR(VLOOKUP($B427,[1]Feuil4!$1:$1048576,10,FALSE),0)</f>
        <v>0</v>
      </c>
      <c r="F427" s="68">
        <f>+IFERROR(VLOOKUP($B427,[1]Feuil4!$1:$1048576,9,FALSE),0)</f>
        <v>0</v>
      </c>
      <c r="G427" s="68">
        <f>+IFERROR(VLOOKUP($B427,[1]Feuil4!$1:$1048576,4,FALSE),0)</f>
        <v>162085</v>
      </c>
      <c r="H427" s="68">
        <f>+IFERROR(VLOOKUP($B427,[1]Feuil4!$1:$1048576,3,FALSE),0)</f>
        <v>0</v>
      </c>
      <c r="I427" s="68">
        <f>+IFERROR(VLOOKUP($B427,[1]Feuil4!$1:$1048576,2,FALSE),0)</f>
        <v>115221</v>
      </c>
      <c r="J427" s="68">
        <f>+IFERROR(VLOOKUP($B427,[1]Feuil4!$1:$1048576,7,FALSE),0)</f>
        <v>452394</v>
      </c>
      <c r="K427" s="68">
        <f>+IFERROR(VLOOKUP($B427,[1]Feuil4!$1:$1048576,8,FALSE),0)</f>
        <v>0</v>
      </c>
      <c r="L427" s="68">
        <f>+IFERROR(VLOOKUP($B427,[1]Feuil4!$1:$1048576,6,FALSE),0)</f>
        <v>0</v>
      </c>
      <c r="M427" s="68">
        <f>+IFERROR(VLOOKUP($B427,[1]Feuil4!$1:$1048576,5,FALSE),0)</f>
        <v>0</v>
      </c>
      <c r="N427" s="68">
        <f>+IFERROR(VLOOKUP($B427,[1]Feuil4!$1:$1048576,11,FALSE),0)</f>
        <v>0</v>
      </c>
      <c r="O427" s="68">
        <f>IFERROR(VLOOKUP(A427,'[2]TOTAL M11M12 par région'!$1:$1048576,14,FALSE),0)</f>
        <v>461332.60382853425</v>
      </c>
      <c r="P427" s="68">
        <f>IFERROR(VLOOKUP(A427,'[3]Recours excep-C2 2016'!$1:$1048576,36,FALSE),0)</f>
        <v>1550620.5568688288</v>
      </c>
      <c r="Q427" s="70">
        <f t="shared" si="6"/>
        <v>2741653.1606973633</v>
      </c>
      <c r="R427"/>
    </row>
    <row r="428" spans="1:18" hidden="1" x14ac:dyDescent="0.25">
      <c r="A428" s="6" t="s">
        <v>116</v>
      </c>
      <c r="B428" s="6" t="s">
        <v>117</v>
      </c>
      <c r="C428" s="6" t="s">
        <v>23</v>
      </c>
      <c r="D428" s="6" t="s">
        <v>1066</v>
      </c>
      <c r="E428" s="68">
        <f>+IFERROR(VLOOKUP($B428,[1]Feuil4!$1:$1048576,10,FALSE),0)</f>
        <v>0</v>
      </c>
      <c r="F428" s="68">
        <f>+IFERROR(VLOOKUP($B428,[1]Feuil4!$1:$1048576,9,FALSE),0)</f>
        <v>0</v>
      </c>
      <c r="G428" s="68">
        <f>+IFERROR(VLOOKUP($B428,[1]Feuil4!$1:$1048576,4,FALSE),0)</f>
        <v>0</v>
      </c>
      <c r="H428" s="68">
        <f>+IFERROR(VLOOKUP($B428,[1]Feuil4!$1:$1048576,3,FALSE),0)</f>
        <v>0</v>
      </c>
      <c r="I428" s="68">
        <f>+IFERROR(VLOOKUP($B428,[1]Feuil4!$1:$1048576,2,FALSE),0)</f>
        <v>0</v>
      </c>
      <c r="J428" s="68">
        <f>+IFERROR(VLOOKUP($B428,[1]Feuil4!$1:$1048576,7,FALSE),0)</f>
        <v>0</v>
      </c>
      <c r="K428" s="68">
        <f>+IFERROR(VLOOKUP($B428,[1]Feuil4!$1:$1048576,8,FALSE),0)</f>
        <v>0</v>
      </c>
      <c r="L428" s="68">
        <f>+IFERROR(VLOOKUP($B428,[1]Feuil4!$1:$1048576,6,FALSE),0)</f>
        <v>0</v>
      </c>
      <c r="M428" s="68">
        <f>+IFERROR(VLOOKUP($B428,[1]Feuil4!$1:$1048576,5,FALSE),0)</f>
        <v>0</v>
      </c>
      <c r="N428" s="68">
        <f>+IFERROR(VLOOKUP($B428,[1]Feuil4!$1:$1048576,11,FALSE),0)</f>
        <v>0</v>
      </c>
      <c r="O428" s="68">
        <f>IFERROR(VLOOKUP(A428,'[2]TOTAL M11M12 par région'!$1:$1048576,14,FALSE),0)</f>
        <v>0</v>
      </c>
      <c r="P428" s="68">
        <f>IFERROR(VLOOKUP(A428,'[3]Recours excep-C2 2016'!$1:$1048576,36,FALSE),0)</f>
        <v>0</v>
      </c>
      <c r="Q428" s="70">
        <f t="shared" si="6"/>
        <v>0</v>
      </c>
      <c r="R428"/>
    </row>
    <row r="429" spans="1:18" x14ac:dyDescent="0.25">
      <c r="A429" s="25" t="s">
        <v>120</v>
      </c>
      <c r="B429" s="6" t="s">
        <v>121</v>
      </c>
      <c r="C429" s="6" t="s">
        <v>23</v>
      </c>
      <c r="D429" s="6" t="s">
        <v>1066</v>
      </c>
      <c r="E429" s="68">
        <f>+IFERROR(VLOOKUP($B429,[1]Feuil4!$1:$1048576,10,FALSE),0)</f>
        <v>0</v>
      </c>
      <c r="F429" s="68">
        <f>+IFERROR(VLOOKUP($B429,[1]Feuil4!$1:$1048576,9,FALSE),0)</f>
        <v>0</v>
      </c>
      <c r="G429" s="68">
        <f>+IFERROR(VLOOKUP($B429,[1]Feuil4!$1:$1048576,4,FALSE),0)</f>
        <v>0</v>
      </c>
      <c r="H429" s="68">
        <f>+IFERROR(VLOOKUP($B429,[1]Feuil4!$1:$1048576,3,FALSE),0)</f>
        <v>0</v>
      </c>
      <c r="I429" s="68">
        <f>+IFERROR(VLOOKUP($B429,[1]Feuil4!$1:$1048576,2,FALSE),0)</f>
        <v>0</v>
      </c>
      <c r="J429" s="68">
        <f>+IFERROR(VLOOKUP($B429,[1]Feuil4!$1:$1048576,7,FALSE),0)</f>
        <v>0</v>
      </c>
      <c r="K429" s="68">
        <f>+IFERROR(VLOOKUP($B429,[1]Feuil4!$1:$1048576,8,FALSE),0)</f>
        <v>0</v>
      </c>
      <c r="L429" s="68">
        <f>+IFERROR(VLOOKUP($B429,[1]Feuil4!$1:$1048576,6,FALSE),0)</f>
        <v>0</v>
      </c>
      <c r="M429" s="68">
        <f>+IFERROR(VLOOKUP($B429,[1]Feuil4!$1:$1048576,5,FALSE),0)</f>
        <v>0</v>
      </c>
      <c r="N429" s="68">
        <f>+IFERROR(VLOOKUP($B429,[1]Feuil4!$1:$1048576,11,FALSE),0)</f>
        <v>0</v>
      </c>
      <c r="O429" s="68">
        <f>IFERROR(VLOOKUP(A429,'[2]TOTAL M11M12 par région'!$1:$1048576,14,FALSE),0)</f>
        <v>17508.196625572571</v>
      </c>
      <c r="P429" s="68">
        <f>IFERROR(VLOOKUP(A429,'[3]Recours excep-C2 2016'!$1:$1048576,36,FALSE),0)</f>
        <v>3419.6118399539932</v>
      </c>
      <c r="Q429" s="70">
        <f t="shared" si="6"/>
        <v>20927.808465526563</v>
      </c>
    </row>
    <row r="430" spans="1:18" hidden="1" x14ac:dyDescent="0.25">
      <c r="A430" s="11" t="s">
        <v>173</v>
      </c>
      <c r="B430" s="12" t="s">
        <v>174</v>
      </c>
      <c r="C430" s="11" t="s">
        <v>175</v>
      </c>
      <c r="D430" s="6" t="s">
        <v>1066</v>
      </c>
      <c r="E430" s="68">
        <f>+IFERROR(VLOOKUP($B430,[1]Feuil4!$1:$1048576,10,FALSE),0)</f>
        <v>0</v>
      </c>
      <c r="F430" s="68">
        <f>+IFERROR(VLOOKUP($B430,[1]Feuil4!$1:$1048576,9,FALSE),0)</f>
        <v>0</v>
      </c>
      <c r="G430" s="68">
        <f>+IFERROR(VLOOKUP($B430,[1]Feuil4!$1:$1048576,4,FALSE),0)</f>
        <v>0</v>
      </c>
      <c r="H430" s="68">
        <f>+IFERROR(VLOOKUP($B430,[1]Feuil4!$1:$1048576,3,FALSE),0)</f>
        <v>0</v>
      </c>
      <c r="I430" s="68">
        <f>+IFERROR(VLOOKUP($B430,[1]Feuil4!$1:$1048576,2,FALSE),0)</f>
        <v>0</v>
      </c>
      <c r="J430" s="68">
        <f>+IFERROR(VLOOKUP($B430,[1]Feuil4!$1:$1048576,7,FALSE),0)</f>
        <v>0</v>
      </c>
      <c r="K430" s="68">
        <f>+IFERROR(VLOOKUP($B430,[1]Feuil4!$1:$1048576,8,FALSE),0)</f>
        <v>0</v>
      </c>
      <c r="L430" s="68">
        <f>+IFERROR(VLOOKUP($B430,[1]Feuil4!$1:$1048576,6,FALSE),0)</f>
        <v>0</v>
      </c>
      <c r="M430" s="68">
        <f>+IFERROR(VLOOKUP($B430,[1]Feuil4!$1:$1048576,5,FALSE),0)</f>
        <v>0</v>
      </c>
      <c r="N430" s="68">
        <f>+IFERROR(VLOOKUP($B430,[1]Feuil4!$1:$1048576,11,FALSE),0)</f>
        <v>0</v>
      </c>
      <c r="O430" s="68">
        <f>IFERROR(VLOOKUP(A430,'[2]TOTAL M11M12 par région'!$1:$1048576,14,FALSE),0)</f>
        <v>0</v>
      </c>
      <c r="P430" s="68">
        <f>IFERROR(VLOOKUP(A430,'[3]Recours excep-C2 2016'!$1:$1048576,36,FALSE),0)</f>
        <v>0</v>
      </c>
      <c r="Q430" s="70">
        <f t="shared" si="6"/>
        <v>0</v>
      </c>
    </row>
    <row r="431" spans="1:18" x14ac:dyDescent="0.25">
      <c r="A431" s="6" t="s">
        <v>168</v>
      </c>
      <c r="B431" s="6" t="s">
        <v>169</v>
      </c>
      <c r="C431" s="6" t="s">
        <v>78</v>
      </c>
      <c r="D431" s="6" t="s">
        <v>1066</v>
      </c>
      <c r="E431" s="68">
        <f>+IFERROR(VLOOKUP($B431,[1]Feuil4!$1:$1048576,10,FALSE),0)</f>
        <v>0</v>
      </c>
      <c r="F431" s="68">
        <f>+IFERROR(VLOOKUP($B431,[1]Feuil4!$1:$1048576,9,FALSE),0)</f>
        <v>0</v>
      </c>
      <c r="G431" s="68">
        <f>+IFERROR(VLOOKUP($B431,[1]Feuil4!$1:$1048576,4,FALSE),0)</f>
        <v>0</v>
      </c>
      <c r="H431" s="68">
        <f>+IFERROR(VLOOKUP($B431,[1]Feuil4!$1:$1048576,3,FALSE),0)</f>
        <v>0</v>
      </c>
      <c r="I431" s="68">
        <f>+IFERROR(VLOOKUP($B431,[1]Feuil4!$1:$1048576,2,FALSE),0)</f>
        <v>0</v>
      </c>
      <c r="J431" s="68">
        <f>+IFERROR(VLOOKUP($B431,[1]Feuil4!$1:$1048576,7,FALSE),0)</f>
        <v>0</v>
      </c>
      <c r="K431" s="68">
        <f>+IFERROR(VLOOKUP($B431,[1]Feuil4!$1:$1048576,8,FALSE),0)</f>
        <v>0</v>
      </c>
      <c r="L431" s="68">
        <f>+IFERROR(VLOOKUP($B431,[1]Feuil4!$1:$1048576,6,FALSE),0)</f>
        <v>0</v>
      </c>
      <c r="M431" s="68">
        <f>+IFERROR(VLOOKUP($B431,[1]Feuil4!$1:$1048576,5,FALSE),0)</f>
        <v>0</v>
      </c>
      <c r="N431" s="68">
        <f>+IFERROR(VLOOKUP($B431,[1]Feuil4!$1:$1048576,11,FALSE),0)</f>
        <v>0</v>
      </c>
      <c r="O431" s="68">
        <f>IFERROR(VLOOKUP(A431,'[2]TOTAL M11M12 par région'!$1:$1048576,14,FALSE),0)</f>
        <v>0</v>
      </c>
      <c r="P431" s="68">
        <f>IFERROR(VLOOKUP(A431,'[3]Recours excep-C2 2016'!$1:$1048576,36,FALSE),0)</f>
        <v>5011.616804530142</v>
      </c>
      <c r="Q431" s="70">
        <f t="shared" si="6"/>
        <v>5011.616804530142</v>
      </c>
    </row>
    <row r="432" spans="1:18" x14ac:dyDescent="0.25">
      <c r="A432" s="6" t="s">
        <v>122</v>
      </c>
      <c r="B432" s="6" t="s">
        <v>123</v>
      </c>
      <c r="C432" s="6" t="s">
        <v>23</v>
      </c>
      <c r="D432" s="6" t="s">
        <v>1066</v>
      </c>
      <c r="E432" s="68">
        <f>+IFERROR(VLOOKUP($B432,[1]Feuil4!$1:$1048576,10,FALSE),0)</f>
        <v>0</v>
      </c>
      <c r="F432" s="68">
        <f>+IFERROR(VLOOKUP($B432,[1]Feuil4!$1:$1048576,9,FALSE),0)</f>
        <v>0</v>
      </c>
      <c r="G432" s="68">
        <f>+IFERROR(VLOOKUP($B432,[1]Feuil4!$1:$1048576,4,FALSE),0)</f>
        <v>0</v>
      </c>
      <c r="H432" s="68">
        <f>+IFERROR(VLOOKUP($B432,[1]Feuil4!$1:$1048576,3,FALSE),0)</f>
        <v>0</v>
      </c>
      <c r="I432" s="68">
        <f>+IFERROR(VLOOKUP($B432,[1]Feuil4!$1:$1048576,2,FALSE),0)</f>
        <v>0</v>
      </c>
      <c r="J432" s="68">
        <f>+IFERROR(VLOOKUP($B432,[1]Feuil4!$1:$1048576,7,FALSE),0)</f>
        <v>0</v>
      </c>
      <c r="K432" s="68">
        <f>+IFERROR(VLOOKUP($B432,[1]Feuil4!$1:$1048576,8,FALSE),0)</f>
        <v>0</v>
      </c>
      <c r="L432" s="68">
        <f>+IFERROR(VLOOKUP($B432,[1]Feuil4!$1:$1048576,6,FALSE),0)</f>
        <v>0</v>
      </c>
      <c r="M432" s="68">
        <f>+IFERROR(VLOOKUP($B432,[1]Feuil4!$1:$1048576,5,FALSE),0)</f>
        <v>0</v>
      </c>
      <c r="N432" s="68">
        <f>+IFERROR(VLOOKUP($B432,[1]Feuil4!$1:$1048576,11,FALSE),0)</f>
        <v>0</v>
      </c>
      <c r="O432" s="68">
        <f>IFERROR(VLOOKUP(A432,'[2]TOTAL M11M12 par région'!$1:$1048576,14,FALSE),0)</f>
        <v>21493.991765760496</v>
      </c>
      <c r="P432" s="68">
        <f>IFERROR(VLOOKUP(A432,'[3]Recours excep-C2 2016'!$1:$1048576,36,FALSE),0)</f>
        <v>0</v>
      </c>
      <c r="Q432" s="70">
        <f t="shared" si="6"/>
        <v>21493.991765760496</v>
      </c>
    </row>
    <row r="433" spans="1:18" x14ac:dyDescent="0.25">
      <c r="A433" s="25" t="s">
        <v>792</v>
      </c>
      <c r="B433" s="6" t="s">
        <v>793</v>
      </c>
      <c r="C433" s="6" t="s">
        <v>23</v>
      </c>
      <c r="D433" s="6" t="s">
        <v>1066</v>
      </c>
      <c r="E433" s="68">
        <f>+IFERROR(VLOOKUP($B433,[1]Feuil4!$1:$1048576,10,FALSE),0)</f>
        <v>0</v>
      </c>
      <c r="F433" s="68">
        <f>+IFERROR(VLOOKUP($B433,[1]Feuil4!$1:$1048576,9,FALSE),0)</f>
        <v>0</v>
      </c>
      <c r="G433" s="68">
        <f>+IFERROR(VLOOKUP($B433,[1]Feuil4!$1:$1048576,4,FALSE),0)</f>
        <v>0</v>
      </c>
      <c r="H433" s="68">
        <f>+IFERROR(VLOOKUP($B433,[1]Feuil4!$1:$1048576,3,FALSE),0)</f>
        <v>0</v>
      </c>
      <c r="I433" s="68">
        <f>+IFERROR(VLOOKUP($B433,[1]Feuil4!$1:$1048576,2,FALSE),0)</f>
        <v>0</v>
      </c>
      <c r="J433" s="68">
        <f>+IFERROR(VLOOKUP($B433,[1]Feuil4!$1:$1048576,7,FALSE),0)</f>
        <v>0</v>
      </c>
      <c r="K433" s="68">
        <f>+IFERROR(VLOOKUP($B433,[1]Feuil4!$1:$1048576,8,FALSE),0)</f>
        <v>0</v>
      </c>
      <c r="L433" s="68">
        <f>+IFERROR(VLOOKUP($B433,[1]Feuil4!$1:$1048576,6,FALSE),0)</f>
        <v>0</v>
      </c>
      <c r="M433" s="68">
        <f>+IFERROR(VLOOKUP($B433,[1]Feuil4!$1:$1048576,5,FALSE),0)</f>
        <v>0</v>
      </c>
      <c r="N433" s="68">
        <f>+IFERROR(VLOOKUP($B433,[1]Feuil4!$1:$1048576,11,FALSE),0)</f>
        <v>0</v>
      </c>
      <c r="O433" s="68">
        <f>IFERROR(VLOOKUP(A433,'[2]TOTAL M11M12 par région'!$1:$1048576,14,FALSE),0)</f>
        <v>28382.495507444604</v>
      </c>
      <c r="P433" s="68">
        <f>IFERROR(VLOOKUP(A433,'[3]Recours excep-C2 2016'!$1:$1048576,36,FALSE),0)</f>
        <v>0</v>
      </c>
      <c r="Q433" s="70">
        <f t="shared" si="6"/>
        <v>28382.495507444604</v>
      </c>
    </row>
    <row r="434" spans="1:18" x14ac:dyDescent="0.25">
      <c r="A434" s="6" t="s">
        <v>157</v>
      </c>
      <c r="B434" s="6" t="s">
        <v>158</v>
      </c>
      <c r="C434" s="6" t="s">
        <v>78</v>
      </c>
      <c r="D434" s="6" t="s">
        <v>1066</v>
      </c>
      <c r="E434" s="68">
        <f>+IFERROR(VLOOKUP($B434,[1]Feuil4!$1:$1048576,10,FALSE),0)</f>
        <v>0</v>
      </c>
      <c r="F434" s="68">
        <f>+IFERROR(VLOOKUP($B434,[1]Feuil4!$1:$1048576,9,FALSE),0)</f>
        <v>0</v>
      </c>
      <c r="G434" s="68">
        <f>+IFERROR(VLOOKUP($B434,[1]Feuil4!$1:$1048576,4,FALSE),0)</f>
        <v>0</v>
      </c>
      <c r="H434" s="68">
        <f>+IFERROR(VLOOKUP($B434,[1]Feuil4!$1:$1048576,3,FALSE),0)</f>
        <v>0</v>
      </c>
      <c r="I434" s="68">
        <f>+IFERROR(VLOOKUP($B434,[1]Feuil4!$1:$1048576,2,FALSE),0)</f>
        <v>0</v>
      </c>
      <c r="J434" s="68">
        <f>+IFERROR(VLOOKUP($B434,[1]Feuil4!$1:$1048576,7,FALSE),0)</f>
        <v>0</v>
      </c>
      <c r="K434" s="68">
        <f>+IFERROR(VLOOKUP($B434,[1]Feuil4!$1:$1048576,8,FALSE),0)</f>
        <v>0</v>
      </c>
      <c r="L434" s="68">
        <f>+IFERROR(VLOOKUP($B434,[1]Feuil4!$1:$1048576,6,FALSE),0)</f>
        <v>0</v>
      </c>
      <c r="M434" s="68">
        <f>+IFERROR(VLOOKUP($B434,[1]Feuil4!$1:$1048576,5,FALSE),0)</f>
        <v>0</v>
      </c>
      <c r="N434" s="68">
        <f>+IFERROR(VLOOKUP($B434,[1]Feuil4!$1:$1048576,11,FALSE),0)</f>
        <v>0</v>
      </c>
      <c r="O434" s="68">
        <f>IFERROR(VLOOKUP(A434,'[2]TOTAL M11M12 par région'!$1:$1048576,14,FALSE),0)</f>
        <v>0</v>
      </c>
      <c r="P434" s="68">
        <f>IFERROR(VLOOKUP(A434,'[3]Recours excep-C2 2016'!$1:$1048576,36,FALSE),0)</f>
        <v>2808.0157953063654</v>
      </c>
      <c r="Q434" s="70">
        <f t="shared" si="6"/>
        <v>2808.0157953063654</v>
      </c>
    </row>
    <row r="435" spans="1:18" s="63" customFormat="1" x14ac:dyDescent="0.25">
      <c r="A435" s="64" t="s">
        <v>1230</v>
      </c>
      <c r="B435" s="64" t="s">
        <v>1250</v>
      </c>
      <c r="C435" s="64" t="s">
        <v>78</v>
      </c>
      <c r="D435" s="64" t="s">
        <v>1066</v>
      </c>
      <c r="E435" s="68">
        <f>+IFERROR(VLOOKUP($B435,[1]Feuil4!$1:$1048576,10,FALSE),0)</f>
        <v>0</v>
      </c>
      <c r="F435" s="68">
        <f>+IFERROR(VLOOKUP($B435,[1]Feuil4!$1:$1048576,9,FALSE),0)</f>
        <v>0</v>
      </c>
      <c r="G435" s="68">
        <f>+IFERROR(VLOOKUP($B435,[1]Feuil4!$1:$1048576,4,FALSE),0)</f>
        <v>0</v>
      </c>
      <c r="H435" s="68">
        <f>+IFERROR(VLOOKUP($B435,[1]Feuil4!$1:$1048576,3,FALSE),0)</f>
        <v>0</v>
      </c>
      <c r="I435" s="68">
        <f>+IFERROR(VLOOKUP($B435,[1]Feuil4!$1:$1048576,2,FALSE),0)</f>
        <v>0</v>
      </c>
      <c r="J435" s="68">
        <f>+IFERROR(VLOOKUP($B435,[1]Feuil4!$1:$1048576,7,FALSE),0)</f>
        <v>0</v>
      </c>
      <c r="K435" s="68">
        <f>+IFERROR(VLOOKUP($B435,[1]Feuil4!$1:$1048576,8,FALSE),0)</f>
        <v>0</v>
      </c>
      <c r="L435" s="68">
        <f>+IFERROR(VLOOKUP($B435,[1]Feuil4!$1:$1048576,6,FALSE),0)</f>
        <v>0</v>
      </c>
      <c r="M435" s="68">
        <f>+IFERROR(VLOOKUP($B435,[1]Feuil4!$1:$1048576,5,FALSE),0)</f>
        <v>0</v>
      </c>
      <c r="N435" s="68">
        <f>+IFERROR(VLOOKUP($B435,[1]Feuil4!$1:$1048576,11,FALSE),0)</f>
        <v>0</v>
      </c>
      <c r="O435" s="68">
        <f>IFERROR(VLOOKUP(A435,'[2]TOTAL M11M12 par région'!$1:$1048576,14,FALSE),0)</f>
        <v>1088.3875067197851</v>
      </c>
      <c r="P435" s="68">
        <f>IFERROR(VLOOKUP(A435,'[3]Recours excep-C2 2016'!$1:$1048576,36,FALSE),0)</f>
        <v>0</v>
      </c>
      <c r="Q435" s="70">
        <f t="shared" si="6"/>
        <v>1088.3875067197851</v>
      </c>
      <c r="R435" s="33"/>
    </row>
    <row r="436" spans="1:18" s="63" customFormat="1" x14ac:dyDescent="0.25">
      <c r="A436" s="64" t="s">
        <v>1231</v>
      </c>
      <c r="B436" s="64" t="s">
        <v>1255</v>
      </c>
      <c r="C436" s="64" t="s">
        <v>20</v>
      </c>
      <c r="D436" s="64" t="s">
        <v>1066</v>
      </c>
      <c r="E436" s="68">
        <f>+IFERROR(VLOOKUP($B436,[1]Feuil4!$1:$1048576,10,FALSE),0)</f>
        <v>0</v>
      </c>
      <c r="F436" s="68">
        <f>+IFERROR(VLOOKUP($B436,[1]Feuil4!$1:$1048576,9,FALSE),0)</f>
        <v>0</v>
      </c>
      <c r="G436" s="68">
        <f>+IFERROR(VLOOKUP($B436,[1]Feuil4!$1:$1048576,4,FALSE),0)</f>
        <v>0</v>
      </c>
      <c r="H436" s="68">
        <f>+IFERROR(VLOOKUP($B436,[1]Feuil4!$1:$1048576,3,FALSE),0)</f>
        <v>0</v>
      </c>
      <c r="I436" s="68">
        <f>+IFERROR(VLOOKUP($B436,[1]Feuil4!$1:$1048576,2,FALSE),0)</f>
        <v>0</v>
      </c>
      <c r="J436" s="68">
        <f>+IFERROR(VLOOKUP($B436,[1]Feuil4!$1:$1048576,7,FALSE),0)</f>
        <v>0</v>
      </c>
      <c r="K436" s="68">
        <f>+IFERROR(VLOOKUP($B436,[1]Feuil4!$1:$1048576,8,FALSE),0)</f>
        <v>0</v>
      </c>
      <c r="L436" s="68">
        <f>+IFERROR(VLOOKUP($B436,[1]Feuil4!$1:$1048576,6,FALSE),0)</f>
        <v>0</v>
      </c>
      <c r="M436" s="68">
        <f>+IFERROR(VLOOKUP($B436,[1]Feuil4!$1:$1048576,5,FALSE),0)</f>
        <v>0</v>
      </c>
      <c r="N436" s="68">
        <f>+IFERROR(VLOOKUP($B436,[1]Feuil4!$1:$1048576,11,FALSE),0)</f>
        <v>0</v>
      </c>
      <c r="O436" s="68">
        <f>IFERROR(VLOOKUP(A436,'[2]TOTAL M11M12 par région'!$1:$1048576,14,FALSE),0)</f>
        <v>129.48058269597448</v>
      </c>
      <c r="P436" s="68">
        <f>IFERROR(VLOOKUP(A436,'[3]Recours excep-C2 2016'!$1:$1048576,36,FALSE),0)</f>
        <v>0</v>
      </c>
      <c r="Q436" s="70">
        <f t="shared" si="6"/>
        <v>129.48058269597448</v>
      </c>
      <c r="R436" s="33"/>
    </row>
    <row r="437" spans="1:18" x14ac:dyDescent="0.25">
      <c r="A437" s="6" t="s">
        <v>151</v>
      </c>
      <c r="B437" s="6" t="s">
        <v>152</v>
      </c>
      <c r="C437" s="6" t="s">
        <v>78</v>
      </c>
      <c r="D437" s="6" t="s">
        <v>1066</v>
      </c>
      <c r="E437" s="68">
        <f>+IFERROR(VLOOKUP($B437,[1]Feuil4!$1:$1048576,10,FALSE),0)</f>
        <v>0</v>
      </c>
      <c r="F437" s="68">
        <f>+IFERROR(VLOOKUP($B437,[1]Feuil4!$1:$1048576,9,FALSE),0)</f>
        <v>0</v>
      </c>
      <c r="G437" s="68">
        <f>+IFERROR(VLOOKUP($B437,[1]Feuil4!$1:$1048576,4,FALSE),0)</f>
        <v>0</v>
      </c>
      <c r="H437" s="68">
        <f>+IFERROR(VLOOKUP($B437,[1]Feuil4!$1:$1048576,3,FALSE),0)</f>
        <v>0</v>
      </c>
      <c r="I437" s="68">
        <f>+IFERROR(VLOOKUP($B437,[1]Feuil4!$1:$1048576,2,FALSE),0)</f>
        <v>0</v>
      </c>
      <c r="J437" s="68">
        <f>+IFERROR(VLOOKUP($B437,[1]Feuil4!$1:$1048576,7,FALSE),0)</f>
        <v>0</v>
      </c>
      <c r="K437" s="68">
        <f>+IFERROR(VLOOKUP($B437,[1]Feuil4!$1:$1048576,8,FALSE),0)</f>
        <v>0</v>
      </c>
      <c r="L437" s="68">
        <f>+IFERROR(VLOOKUP($B437,[1]Feuil4!$1:$1048576,6,FALSE),0)</f>
        <v>0</v>
      </c>
      <c r="M437" s="68">
        <f>+IFERROR(VLOOKUP($B437,[1]Feuil4!$1:$1048576,5,FALSE),0)</f>
        <v>0</v>
      </c>
      <c r="N437" s="68">
        <f>+IFERROR(VLOOKUP($B437,[1]Feuil4!$1:$1048576,11,FALSE),0)</f>
        <v>0</v>
      </c>
      <c r="O437" s="68">
        <f>IFERROR(VLOOKUP(A437,'[2]TOTAL M11M12 par région'!$1:$1048576,14,FALSE),0)</f>
        <v>0</v>
      </c>
      <c r="P437" s="68">
        <f>IFERROR(VLOOKUP(A437,'[3]Recours excep-C2 2016'!$1:$1048576,36,FALSE),0)</f>
        <v>11532.315036721953</v>
      </c>
      <c r="Q437" s="70">
        <f t="shared" si="6"/>
        <v>11532.315036721953</v>
      </c>
    </row>
    <row r="438" spans="1:18" x14ac:dyDescent="0.25">
      <c r="A438" s="25" t="s">
        <v>1095</v>
      </c>
      <c r="B438" s="6" t="s">
        <v>1136</v>
      </c>
      <c r="C438" s="6" t="s">
        <v>78</v>
      </c>
      <c r="D438" s="6" t="s">
        <v>1066</v>
      </c>
      <c r="E438" s="68">
        <f>+IFERROR(VLOOKUP($B438,[1]Feuil4!$1:$1048576,10,FALSE),0)</f>
        <v>0</v>
      </c>
      <c r="F438" s="68">
        <f>+IFERROR(VLOOKUP($B438,[1]Feuil4!$1:$1048576,9,FALSE),0)</f>
        <v>0</v>
      </c>
      <c r="G438" s="68">
        <f>+IFERROR(VLOOKUP($B438,[1]Feuil4!$1:$1048576,4,FALSE),0)</f>
        <v>0</v>
      </c>
      <c r="H438" s="68">
        <f>+IFERROR(VLOOKUP($B438,[1]Feuil4!$1:$1048576,3,FALSE),0)</f>
        <v>0</v>
      </c>
      <c r="I438" s="68">
        <f>+IFERROR(VLOOKUP($B438,[1]Feuil4!$1:$1048576,2,FALSE),0)</f>
        <v>0</v>
      </c>
      <c r="J438" s="68">
        <f>+IFERROR(VLOOKUP($B438,[1]Feuil4!$1:$1048576,7,FALSE),0)</f>
        <v>0</v>
      </c>
      <c r="K438" s="68">
        <f>+IFERROR(VLOOKUP($B438,[1]Feuil4!$1:$1048576,8,FALSE),0)</f>
        <v>0</v>
      </c>
      <c r="L438" s="68">
        <f>+IFERROR(VLOOKUP($B438,[1]Feuil4!$1:$1048576,6,FALSE),0)</f>
        <v>0</v>
      </c>
      <c r="M438" s="68">
        <f>+IFERROR(VLOOKUP($B438,[1]Feuil4!$1:$1048576,5,FALSE),0)</f>
        <v>0</v>
      </c>
      <c r="N438" s="68">
        <f>+IFERROR(VLOOKUP($B438,[1]Feuil4!$1:$1048576,11,FALSE),0)</f>
        <v>0</v>
      </c>
      <c r="O438" s="68">
        <f>IFERROR(VLOOKUP(A438,'[2]TOTAL M11M12 par région'!$1:$1048576,14,FALSE),0)</f>
        <v>9650.1976245169571</v>
      </c>
      <c r="P438" s="68">
        <f>IFERROR(VLOOKUP(A438,'[3]Recours excep-C2 2016'!$1:$1048576,36,FALSE),0)</f>
        <v>0</v>
      </c>
      <c r="Q438" s="70">
        <f t="shared" si="6"/>
        <v>9650.1976245169571</v>
      </c>
    </row>
    <row r="439" spans="1:18" hidden="1" x14ac:dyDescent="0.25">
      <c r="A439" s="6" t="s">
        <v>114</v>
      </c>
      <c r="B439" s="6" t="s">
        <v>115</v>
      </c>
      <c r="C439" s="6" t="s">
        <v>23</v>
      </c>
      <c r="D439" s="6" t="s">
        <v>1066</v>
      </c>
      <c r="E439" s="68">
        <f>+IFERROR(VLOOKUP($B439,[1]Feuil4!$1:$1048576,10,FALSE),0)</f>
        <v>0</v>
      </c>
      <c r="F439" s="68">
        <f>+IFERROR(VLOOKUP($B439,[1]Feuil4!$1:$1048576,9,FALSE),0)</f>
        <v>0</v>
      </c>
      <c r="G439" s="68">
        <f>+IFERROR(VLOOKUP($B439,[1]Feuil4!$1:$1048576,4,FALSE),0)</f>
        <v>0</v>
      </c>
      <c r="H439" s="68">
        <f>+IFERROR(VLOOKUP($B439,[1]Feuil4!$1:$1048576,3,FALSE),0)</f>
        <v>0</v>
      </c>
      <c r="I439" s="68">
        <f>+IFERROR(VLOOKUP($B439,[1]Feuil4!$1:$1048576,2,FALSE),0)</f>
        <v>0</v>
      </c>
      <c r="J439" s="68">
        <f>+IFERROR(VLOOKUP($B439,[1]Feuil4!$1:$1048576,7,FALSE),0)</f>
        <v>0</v>
      </c>
      <c r="K439" s="68">
        <f>+IFERROR(VLOOKUP($B439,[1]Feuil4!$1:$1048576,8,FALSE),0)</f>
        <v>0</v>
      </c>
      <c r="L439" s="68">
        <f>+IFERROR(VLOOKUP($B439,[1]Feuil4!$1:$1048576,6,FALSE),0)</f>
        <v>0</v>
      </c>
      <c r="M439" s="68">
        <f>+IFERROR(VLOOKUP($B439,[1]Feuil4!$1:$1048576,5,FALSE),0)</f>
        <v>0</v>
      </c>
      <c r="N439" s="68">
        <f>+IFERROR(VLOOKUP($B439,[1]Feuil4!$1:$1048576,11,FALSE),0)</f>
        <v>0</v>
      </c>
      <c r="O439" s="68">
        <f>IFERROR(VLOOKUP(A439,'[2]TOTAL M11M12 par région'!$1:$1048576,14,FALSE),0)</f>
        <v>0</v>
      </c>
      <c r="P439" s="68">
        <f>IFERROR(VLOOKUP(A439,'[3]Recours excep-C2 2016'!$1:$1048576,36,FALSE),0)</f>
        <v>0</v>
      </c>
      <c r="Q439" s="70">
        <f t="shared" si="6"/>
        <v>0</v>
      </c>
    </row>
    <row r="440" spans="1:18" s="19" customFormat="1" x14ac:dyDescent="0.25">
      <c r="A440" s="25" t="s">
        <v>1096</v>
      </c>
      <c r="B440" s="6" t="s">
        <v>1137</v>
      </c>
      <c r="C440" s="6" t="s">
        <v>23</v>
      </c>
      <c r="D440" s="6" t="s">
        <v>1066</v>
      </c>
      <c r="E440" s="68">
        <f>+IFERROR(VLOOKUP($B440,[1]Feuil4!$1:$1048576,10,FALSE),0)</f>
        <v>0</v>
      </c>
      <c r="F440" s="68">
        <f>+IFERROR(VLOOKUP($B440,[1]Feuil4!$1:$1048576,9,FALSE),0)</f>
        <v>0</v>
      </c>
      <c r="G440" s="68">
        <f>+IFERROR(VLOOKUP($B440,[1]Feuil4!$1:$1048576,4,FALSE),0)</f>
        <v>0</v>
      </c>
      <c r="H440" s="68">
        <f>+IFERROR(VLOOKUP($B440,[1]Feuil4!$1:$1048576,3,FALSE),0)</f>
        <v>0</v>
      </c>
      <c r="I440" s="68">
        <f>+IFERROR(VLOOKUP($B440,[1]Feuil4!$1:$1048576,2,FALSE),0)</f>
        <v>0</v>
      </c>
      <c r="J440" s="68">
        <f>+IFERROR(VLOOKUP($B440,[1]Feuil4!$1:$1048576,7,FALSE),0)</f>
        <v>0</v>
      </c>
      <c r="K440" s="68">
        <f>+IFERROR(VLOOKUP($B440,[1]Feuil4!$1:$1048576,8,FALSE),0)</f>
        <v>0</v>
      </c>
      <c r="L440" s="68">
        <f>+IFERROR(VLOOKUP($B440,[1]Feuil4!$1:$1048576,6,FALSE),0)</f>
        <v>0</v>
      </c>
      <c r="M440" s="68">
        <f>+IFERROR(VLOOKUP($B440,[1]Feuil4!$1:$1048576,5,FALSE),0)</f>
        <v>0</v>
      </c>
      <c r="N440" s="68">
        <f>+IFERROR(VLOOKUP($B440,[1]Feuil4!$1:$1048576,11,FALSE),0)</f>
        <v>0</v>
      </c>
      <c r="O440" s="68">
        <f>IFERROR(VLOOKUP(A440,'[2]TOTAL M11M12 par région'!$1:$1048576,14,FALSE),0)</f>
        <v>136.2368265318047</v>
      </c>
      <c r="P440" s="68">
        <f>IFERROR(VLOOKUP(A440,'[3]Recours excep-C2 2016'!$1:$1048576,36,FALSE),0)</f>
        <v>0</v>
      </c>
      <c r="Q440" s="70">
        <f t="shared" si="6"/>
        <v>136.2368265318047</v>
      </c>
      <c r="R440" s="34"/>
    </row>
    <row r="441" spans="1:18" s="67" customFormat="1" x14ac:dyDescent="0.25">
      <c r="A441" s="71" t="s">
        <v>1232</v>
      </c>
      <c r="B441" s="64" t="s">
        <v>1233</v>
      </c>
      <c r="C441" s="64" t="s">
        <v>83</v>
      </c>
      <c r="D441" s="64" t="s">
        <v>1066</v>
      </c>
      <c r="E441" s="68">
        <f>+IFERROR(VLOOKUP($B441,[1]Feuil4!$1:$1048576,10,FALSE),0)</f>
        <v>0</v>
      </c>
      <c r="F441" s="68">
        <f>+IFERROR(VLOOKUP($B441,[1]Feuil4!$1:$1048576,9,FALSE),0)</f>
        <v>0</v>
      </c>
      <c r="G441" s="68">
        <f>+IFERROR(VLOOKUP($B441,[1]Feuil4!$1:$1048576,4,FALSE),0)</f>
        <v>0</v>
      </c>
      <c r="H441" s="68">
        <f>+IFERROR(VLOOKUP($B441,[1]Feuil4!$1:$1048576,3,FALSE),0)</f>
        <v>0</v>
      </c>
      <c r="I441" s="68">
        <f>+IFERROR(VLOOKUP($B441,[1]Feuil4!$1:$1048576,2,FALSE),0)</f>
        <v>0</v>
      </c>
      <c r="J441" s="68">
        <f>+IFERROR(VLOOKUP($B441,[1]Feuil4!$1:$1048576,7,FALSE),0)</f>
        <v>0</v>
      </c>
      <c r="K441" s="68">
        <f>+IFERROR(VLOOKUP($B441,[1]Feuil4!$1:$1048576,8,FALSE),0)</f>
        <v>0</v>
      </c>
      <c r="L441" s="68">
        <f>+IFERROR(VLOOKUP($B441,[1]Feuil4!$1:$1048576,6,FALSE),0)</f>
        <v>0</v>
      </c>
      <c r="M441" s="68">
        <f>+IFERROR(VLOOKUP($B441,[1]Feuil4!$1:$1048576,5,FALSE),0)</f>
        <v>0</v>
      </c>
      <c r="N441" s="68">
        <f>+IFERROR(VLOOKUP($B441,[1]Feuil4!$1:$1048576,11,FALSE),0)</f>
        <v>0</v>
      </c>
      <c r="O441" s="68">
        <f>IFERROR(VLOOKUP(A441,'[2]TOTAL M11M12 par région'!$1:$1048576,14,FALSE),0)</f>
        <v>139.8432198002123</v>
      </c>
      <c r="P441" s="68">
        <f>IFERROR(VLOOKUP(A441,'[3]Recours excep-C2 2016'!$1:$1048576,36,FALSE),0)</f>
        <v>0</v>
      </c>
      <c r="Q441" s="70">
        <f t="shared" si="6"/>
        <v>139.8432198002123</v>
      </c>
      <c r="R441" s="34"/>
    </row>
    <row r="442" spans="1:18" x14ac:dyDescent="0.25">
      <c r="A442" s="25" t="s">
        <v>996</v>
      </c>
      <c r="B442" s="6" t="s">
        <v>997</v>
      </c>
      <c r="C442" s="6" t="s">
        <v>78</v>
      </c>
      <c r="D442" s="6" t="s">
        <v>1066</v>
      </c>
      <c r="E442" s="68">
        <f>+IFERROR(VLOOKUP($B442,[1]Feuil4!$1:$1048576,10,FALSE),0)</f>
        <v>0</v>
      </c>
      <c r="F442" s="68">
        <f>+IFERROR(VLOOKUP($B442,[1]Feuil4!$1:$1048576,9,FALSE),0)</f>
        <v>0</v>
      </c>
      <c r="G442" s="68">
        <f>+IFERROR(VLOOKUP($B442,[1]Feuil4!$1:$1048576,4,FALSE),0)</f>
        <v>0</v>
      </c>
      <c r="H442" s="68">
        <f>+IFERROR(VLOOKUP($B442,[1]Feuil4!$1:$1048576,3,FALSE),0)</f>
        <v>0</v>
      </c>
      <c r="I442" s="68">
        <f>+IFERROR(VLOOKUP($B442,[1]Feuil4!$1:$1048576,2,FALSE),0)</f>
        <v>0</v>
      </c>
      <c r="J442" s="68">
        <f>+IFERROR(VLOOKUP($B442,[1]Feuil4!$1:$1048576,7,FALSE),0)</f>
        <v>0</v>
      </c>
      <c r="K442" s="68">
        <f>+IFERROR(VLOOKUP($B442,[1]Feuil4!$1:$1048576,8,FALSE),0)</f>
        <v>0</v>
      </c>
      <c r="L442" s="68">
        <f>+IFERROR(VLOOKUP($B442,[1]Feuil4!$1:$1048576,6,FALSE),0)</f>
        <v>0</v>
      </c>
      <c r="M442" s="68">
        <f>+IFERROR(VLOOKUP($B442,[1]Feuil4!$1:$1048576,5,FALSE),0)</f>
        <v>0</v>
      </c>
      <c r="N442" s="68">
        <f>+IFERROR(VLOOKUP($B442,[1]Feuil4!$1:$1048576,11,FALSE),0)</f>
        <v>0</v>
      </c>
      <c r="O442" s="68">
        <f>IFERROR(VLOOKUP(A442,'[2]TOTAL M11M12 par région'!$1:$1048576,14,FALSE),0)</f>
        <v>10321.857033990338</v>
      </c>
      <c r="P442" s="68">
        <f>IFERROR(VLOOKUP(A442,'[3]Recours excep-C2 2016'!$1:$1048576,36,FALSE),0)</f>
        <v>112650.34870920992</v>
      </c>
      <c r="Q442" s="70">
        <f t="shared" si="6"/>
        <v>122972.20574320026</v>
      </c>
    </row>
    <row r="443" spans="1:18" x14ac:dyDescent="0.25">
      <c r="A443" s="6" t="s">
        <v>144</v>
      </c>
      <c r="B443" s="6" t="s">
        <v>145</v>
      </c>
      <c r="C443" s="6" t="s">
        <v>23</v>
      </c>
      <c r="D443" s="6" t="s">
        <v>1066</v>
      </c>
      <c r="E443" s="68">
        <f>+IFERROR(VLOOKUP($B443,[1]Feuil4!$1:$1048576,10,FALSE),0)</f>
        <v>0</v>
      </c>
      <c r="F443" s="68">
        <f>+IFERROR(VLOOKUP($B443,[1]Feuil4!$1:$1048576,9,FALSE),0)</f>
        <v>0</v>
      </c>
      <c r="G443" s="68">
        <f>+IFERROR(VLOOKUP($B443,[1]Feuil4!$1:$1048576,4,FALSE),0)</f>
        <v>0</v>
      </c>
      <c r="H443" s="68">
        <f>+IFERROR(VLOOKUP($B443,[1]Feuil4!$1:$1048576,3,FALSE),0)</f>
        <v>0</v>
      </c>
      <c r="I443" s="68">
        <f>+IFERROR(VLOOKUP($B443,[1]Feuil4!$1:$1048576,2,FALSE),0)</f>
        <v>0</v>
      </c>
      <c r="J443" s="68">
        <f>+IFERROR(VLOOKUP($B443,[1]Feuil4!$1:$1048576,7,FALSE),0)</f>
        <v>0</v>
      </c>
      <c r="K443" s="68">
        <f>+IFERROR(VLOOKUP($B443,[1]Feuil4!$1:$1048576,8,FALSE),0)</f>
        <v>0</v>
      </c>
      <c r="L443" s="68">
        <f>+IFERROR(VLOOKUP($B443,[1]Feuil4!$1:$1048576,6,FALSE),0)</f>
        <v>50000</v>
      </c>
      <c r="M443" s="68">
        <f>+IFERROR(VLOOKUP($B443,[1]Feuil4!$1:$1048576,5,FALSE),0)</f>
        <v>0</v>
      </c>
      <c r="N443" s="68">
        <f>+IFERROR(VLOOKUP($B443,[1]Feuil4!$1:$1048576,11,FALSE),0)</f>
        <v>0</v>
      </c>
      <c r="O443" s="68">
        <f>IFERROR(VLOOKUP(A443,'[2]TOTAL M11M12 par région'!$1:$1048576,14,FALSE),0)</f>
        <v>69610.21984144405</v>
      </c>
      <c r="P443" s="68">
        <f>IFERROR(VLOOKUP(A443,'[3]Recours excep-C2 2016'!$1:$1048576,36,FALSE),0)</f>
        <v>21169.172934377464</v>
      </c>
      <c r="Q443" s="70">
        <f t="shared" si="6"/>
        <v>140779.3927758215</v>
      </c>
    </row>
    <row r="444" spans="1:18" x14ac:dyDescent="0.25">
      <c r="A444" s="6" t="s">
        <v>110</v>
      </c>
      <c r="B444" s="6" t="s">
        <v>111</v>
      </c>
      <c r="C444" s="6" t="s">
        <v>78</v>
      </c>
      <c r="D444" s="6" t="s">
        <v>1066</v>
      </c>
      <c r="E444" s="68">
        <f>+IFERROR(VLOOKUP($B444,[1]Feuil4!$1:$1048576,10,FALSE),0)</f>
        <v>0</v>
      </c>
      <c r="F444" s="68">
        <f>+IFERROR(VLOOKUP($B444,[1]Feuil4!$1:$1048576,9,FALSE),0)</f>
        <v>0</v>
      </c>
      <c r="G444" s="68">
        <f>+IFERROR(VLOOKUP($B444,[1]Feuil4!$1:$1048576,4,FALSE),0)</f>
        <v>0</v>
      </c>
      <c r="H444" s="68">
        <f>+IFERROR(VLOOKUP($B444,[1]Feuil4!$1:$1048576,3,FALSE),0)</f>
        <v>0</v>
      </c>
      <c r="I444" s="68">
        <f>+IFERROR(VLOOKUP($B444,[1]Feuil4!$1:$1048576,2,FALSE),0)</f>
        <v>0</v>
      </c>
      <c r="J444" s="68">
        <f>+IFERROR(VLOOKUP($B444,[1]Feuil4!$1:$1048576,7,FALSE),0)</f>
        <v>0</v>
      </c>
      <c r="K444" s="68">
        <f>+IFERROR(VLOOKUP($B444,[1]Feuil4!$1:$1048576,8,FALSE),0)</f>
        <v>0</v>
      </c>
      <c r="L444" s="68">
        <f>+IFERROR(VLOOKUP($B444,[1]Feuil4!$1:$1048576,6,FALSE),0)</f>
        <v>0</v>
      </c>
      <c r="M444" s="68">
        <f>+IFERROR(VLOOKUP($B444,[1]Feuil4!$1:$1048576,5,FALSE),0)</f>
        <v>0</v>
      </c>
      <c r="N444" s="68">
        <f>+IFERROR(VLOOKUP($B444,[1]Feuil4!$1:$1048576,11,FALSE),0)</f>
        <v>0</v>
      </c>
      <c r="O444" s="68">
        <f>IFERROR(VLOOKUP(A444,'[2]TOTAL M11M12 par région'!$1:$1048576,14,FALSE),0)</f>
        <v>0</v>
      </c>
      <c r="P444" s="68">
        <f>IFERROR(VLOOKUP(A444,'[3]Recours excep-C2 2016'!$1:$1048576,36,FALSE),0)</f>
        <v>64381.442479356861</v>
      </c>
      <c r="Q444" s="70">
        <f t="shared" si="6"/>
        <v>64381.442479356861</v>
      </c>
    </row>
    <row r="445" spans="1:18" x14ac:dyDescent="0.25">
      <c r="A445" s="25" t="s">
        <v>794</v>
      </c>
      <c r="B445" s="6" t="s">
        <v>998</v>
      </c>
      <c r="C445" s="6" t="s">
        <v>78</v>
      </c>
      <c r="D445" s="6" t="s">
        <v>1066</v>
      </c>
      <c r="E445" s="68">
        <f>+IFERROR(VLOOKUP($B445,[1]Feuil4!$1:$1048576,10,FALSE),0)</f>
        <v>0</v>
      </c>
      <c r="F445" s="68">
        <f>+IFERROR(VLOOKUP($B445,[1]Feuil4!$1:$1048576,9,FALSE),0)</f>
        <v>0</v>
      </c>
      <c r="G445" s="68">
        <f>+IFERROR(VLOOKUP($B445,[1]Feuil4!$1:$1048576,4,FALSE),0)</f>
        <v>0</v>
      </c>
      <c r="H445" s="68">
        <f>+IFERROR(VLOOKUP($B445,[1]Feuil4!$1:$1048576,3,FALSE),0)</f>
        <v>0</v>
      </c>
      <c r="I445" s="68">
        <f>+IFERROR(VLOOKUP($B445,[1]Feuil4!$1:$1048576,2,FALSE),0)</f>
        <v>0</v>
      </c>
      <c r="J445" s="68">
        <f>+IFERROR(VLOOKUP($B445,[1]Feuil4!$1:$1048576,7,FALSE),0)</f>
        <v>0</v>
      </c>
      <c r="K445" s="68">
        <f>+IFERROR(VLOOKUP($B445,[1]Feuil4!$1:$1048576,8,FALSE),0)</f>
        <v>0</v>
      </c>
      <c r="L445" s="68">
        <f>+IFERROR(VLOOKUP($B445,[1]Feuil4!$1:$1048576,6,FALSE),0)</f>
        <v>0</v>
      </c>
      <c r="M445" s="68">
        <f>+IFERROR(VLOOKUP($B445,[1]Feuil4!$1:$1048576,5,FALSE),0)</f>
        <v>0</v>
      </c>
      <c r="N445" s="68">
        <f>+IFERROR(VLOOKUP($B445,[1]Feuil4!$1:$1048576,11,FALSE),0)</f>
        <v>0</v>
      </c>
      <c r="O445" s="68">
        <f>IFERROR(VLOOKUP(A445,'[2]TOTAL M11M12 par région'!$1:$1048576,14,FALSE),0)</f>
        <v>2406.6499609795246</v>
      </c>
      <c r="P445" s="68">
        <f>IFERROR(VLOOKUP(A445,'[3]Recours excep-C2 2016'!$1:$1048576,36,FALSE),0)</f>
        <v>0</v>
      </c>
      <c r="Q445" s="70">
        <f t="shared" si="6"/>
        <v>2406.6499609795246</v>
      </c>
    </row>
    <row r="446" spans="1:18" hidden="1" x14ac:dyDescent="0.25">
      <c r="A446" s="25" t="s">
        <v>795</v>
      </c>
      <c r="B446" s="6" t="s">
        <v>796</v>
      </c>
      <c r="C446" s="6" t="s">
        <v>78</v>
      </c>
      <c r="D446" s="6" t="s">
        <v>1066</v>
      </c>
      <c r="E446" s="68">
        <f>+IFERROR(VLOOKUP($B446,[1]Feuil4!$1:$1048576,10,FALSE),0)</f>
        <v>0</v>
      </c>
      <c r="F446" s="68">
        <f>+IFERROR(VLOOKUP($B446,[1]Feuil4!$1:$1048576,9,FALSE),0)</f>
        <v>0</v>
      </c>
      <c r="G446" s="68">
        <f>+IFERROR(VLOOKUP($B446,[1]Feuil4!$1:$1048576,4,FALSE),0)</f>
        <v>0</v>
      </c>
      <c r="H446" s="68">
        <f>+IFERROR(VLOOKUP($B446,[1]Feuil4!$1:$1048576,3,FALSE),0)</f>
        <v>0</v>
      </c>
      <c r="I446" s="68">
        <f>+IFERROR(VLOOKUP($B446,[1]Feuil4!$1:$1048576,2,FALSE),0)</f>
        <v>0</v>
      </c>
      <c r="J446" s="68">
        <f>+IFERROR(VLOOKUP($B446,[1]Feuil4!$1:$1048576,7,FALSE),0)</f>
        <v>0</v>
      </c>
      <c r="K446" s="68">
        <f>+IFERROR(VLOOKUP($B446,[1]Feuil4!$1:$1048576,8,FALSE),0)</f>
        <v>0</v>
      </c>
      <c r="L446" s="68">
        <f>+IFERROR(VLOOKUP($B446,[1]Feuil4!$1:$1048576,6,FALSE),0)</f>
        <v>0</v>
      </c>
      <c r="M446" s="68">
        <f>+IFERROR(VLOOKUP($B446,[1]Feuil4!$1:$1048576,5,FALSE),0)</f>
        <v>0</v>
      </c>
      <c r="N446" s="68">
        <f>+IFERROR(VLOOKUP($B446,[1]Feuil4!$1:$1048576,11,FALSE),0)</f>
        <v>0</v>
      </c>
      <c r="O446" s="68">
        <f>IFERROR(VLOOKUP(A446,'[2]TOTAL M11M12 par région'!$1:$1048576,14,FALSE),0)</f>
        <v>0</v>
      </c>
      <c r="P446" s="68">
        <f>IFERROR(VLOOKUP(A446,'[3]Recours excep-C2 2016'!$1:$1048576,36,FALSE),0)</f>
        <v>0</v>
      </c>
      <c r="Q446" s="70">
        <f t="shared" si="6"/>
        <v>0</v>
      </c>
    </row>
    <row r="447" spans="1:18" hidden="1" x14ac:dyDescent="0.25">
      <c r="A447" s="38" t="s">
        <v>1172</v>
      </c>
      <c r="B447" s="6" t="s">
        <v>1014</v>
      </c>
      <c r="C447" s="6" t="s">
        <v>23</v>
      </c>
      <c r="D447" s="6" t="s">
        <v>1066</v>
      </c>
      <c r="E447" s="68">
        <f>+IFERROR(VLOOKUP($B447,[1]Feuil4!$1:$1048576,10,FALSE),0)</f>
        <v>0</v>
      </c>
      <c r="F447" s="68">
        <f>+IFERROR(VLOOKUP($B447,[1]Feuil4!$1:$1048576,9,FALSE),0)</f>
        <v>0</v>
      </c>
      <c r="G447" s="68">
        <f>+IFERROR(VLOOKUP($B447,[1]Feuil4!$1:$1048576,4,FALSE),0)</f>
        <v>0</v>
      </c>
      <c r="H447" s="68">
        <f>+IFERROR(VLOOKUP($B447,[1]Feuil4!$1:$1048576,3,FALSE),0)</f>
        <v>0</v>
      </c>
      <c r="I447" s="68">
        <f>+IFERROR(VLOOKUP($B447,[1]Feuil4!$1:$1048576,2,FALSE),0)</f>
        <v>0</v>
      </c>
      <c r="J447" s="68">
        <f>+IFERROR(VLOOKUP($B447,[1]Feuil4!$1:$1048576,7,FALSE),0)</f>
        <v>0</v>
      </c>
      <c r="K447" s="68">
        <f>+IFERROR(VLOOKUP($B447,[1]Feuil4!$1:$1048576,8,FALSE),0)</f>
        <v>0</v>
      </c>
      <c r="L447" s="68">
        <f>+IFERROR(VLOOKUP($B447,[1]Feuil4!$1:$1048576,6,FALSE),0)</f>
        <v>0</v>
      </c>
      <c r="M447" s="68">
        <f>+IFERROR(VLOOKUP($B447,[1]Feuil4!$1:$1048576,5,FALSE),0)</f>
        <v>0</v>
      </c>
      <c r="N447" s="68">
        <f>+IFERROR(VLOOKUP($B447,[1]Feuil4!$1:$1048576,11,FALSE),0)</f>
        <v>0</v>
      </c>
      <c r="O447" s="68">
        <f>IFERROR(VLOOKUP(A447,'[2]TOTAL M11M12 par région'!$1:$1048576,14,FALSE),0)</f>
        <v>0</v>
      </c>
      <c r="P447" s="68">
        <f>IFERROR(VLOOKUP(A447,'[3]Recours excep-C2 2016'!$1:$1048576,36,FALSE),0)</f>
        <v>0</v>
      </c>
      <c r="Q447" s="70">
        <f t="shared" si="6"/>
        <v>0</v>
      </c>
    </row>
    <row r="448" spans="1:18" x14ac:dyDescent="0.25">
      <c r="A448" s="25" t="s">
        <v>797</v>
      </c>
      <c r="B448" s="6" t="s">
        <v>1015</v>
      </c>
      <c r="C448" s="6" t="s">
        <v>23</v>
      </c>
      <c r="D448" s="6" t="s">
        <v>1066</v>
      </c>
      <c r="E448" s="68">
        <f>+IFERROR(VLOOKUP($B448,[1]Feuil4!$1:$1048576,10,FALSE),0)</f>
        <v>0</v>
      </c>
      <c r="F448" s="68">
        <f>+IFERROR(VLOOKUP($B448,[1]Feuil4!$1:$1048576,9,FALSE),0)</f>
        <v>0</v>
      </c>
      <c r="G448" s="68">
        <f>+IFERROR(VLOOKUP($B448,[1]Feuil4!$1:$1048576,4,FALSE),0)</f>
        <v>0</v>
      </c>
      <c r="H448" s="68">
        <f>+IFERROR(VLOOKUP($B448,[1]Feuil4!$1:$1048576,3,FALSE),0)</f>
        <v>0</v>
      </c>
      <c r="I448" s="68">
        <f>+IFERROR(VLOOKUP($B448,[1]Feuil4!$1:$1048576,2,FALSE),0)</f>
        <v>0</v>
      </c>
      <c r="J448" s="68">
        <f>+IFERROR(VLOOKUP($B448,[1]Feuil4!$1:$1048576,7,FALSE),0)</f>
        <v>0</v>
      </c>
      <c r="K448" s="68">
        <f>+IFERROR(VLOOKUP($B448,[1]Feuil4!$1:$1048576,8,FALSE),0)</f>
        <v>0</v>
      </c>
      <c r="L448" s="68">
        <f>+IFERROR(VLOOKUP($B448,[1]Feuil4!$1:$1048576,6,FALSE),0)</f>
        <v>0</v>
      </c>
      <c r="M448" s="68">
        <f>+IFERROR(VLOOKUP($B448,[1]Feuil4!$1:$1048576,5,FALSE),0)</f>
        <v>0</v>
      </c>
      <c r="N448" s="68">
        <f>+IFERROR(VLOOKUP($B448,[1]Feuil4!$1:$1048576,11,FALSE),0)</f>
        <v>0</v>
      </c>
      <c r="O448" s="68">
        <f>IFERROR(VLOOKUP(A448,'[2]TOTAL M11M12 par région'!$1:$1048576,14,FALSE),0)</f>
        <v>11104.794683374894</v>
      </c>
      <c r="P448" s="68">
        <f>IFERROR(VLOOKUP(A448,'[3]Recours excep-C2 2016'!$1:$1048576,36,FALSE),0)</f>
        <v>0</v>
      </c>
      <c r="Q448" s="70">
        <f t="shared" si="6"/>
        <v>11104.794683374894</v>
      </c>
    </row>
    <row r="449" spans="1:18" x14ac:dyDescent="0.25">
      <c r="A449" s="25" t="s">
        <v>798</v>
      </c>
      <c r="B449" s="6" t="s">
        <v>799</v>
      </c>
      <c r="C449" s="6" t="s">
        <v>78</v>
      </c>
      <c r="D449" s="6" t="s">
        <v>1066</v>
      </c>
      <c r="E449" s="68">
        <f>+IFERROR(VLOOKUP($B449,[1]Feuil4!$1:$1048576,10,FALSE),0)</f>
        <v>0</v>
      </c>
      <c r="F449" s="68">
        <f>+IFERROR(VLOOKUP($B449,[1]Feuil4!$1:$1048576,9,FALSE),0)</f>
        <v>0</v>
      </c>
      <c r="G449" s="68">
        <f>+IFERROR(VLOOKUP($B449,[1]Feuil4!$1:$1048576,4,FALSE),0)</f>
        <v>0</v>
      </c>
      <c r="H449" s="68">
        <f>+IFERROR(VLOOKUP($B449,[1]Feuil4!$1:$1048576,3,FALSE),0)</f>
        <v>0</v>
      </c>
      <c r="I449" s="68">
        <f>+IFERROR(VLOOKUP($B449,[1]Feuil4!$1:$1048576,2,FALSE),0)</f>
        <v>0</v>
      </c>
      <c r="J449" s="68">
        <f>+IFERROR(VLOOKUP($B449,[1]Feuil4!$1:$1048576,7,FALSE),0)</f>
        <v>0</v>
      </c>
      <c r="K449" s="68">
        <f>+IFERROR(VLOOKUP($B449,[1]Feuil4!$1:$1048576,8,FALSE),0)</f>
        <v>0</v>
      </c>
      <c r="L449" s="68">
        <f>+IFERROR(VLOOKUP($B449,[1]Feuil4!$1:$1048576,6,FALSE),0)</f>
        <v>0</v>
      </c>
      <c r="M449" s="68">
        <f>+IFERROR(VLOOKUP($B449,[1]Feuil4!$1:$1048576,5,FALSE),0)</f>
        <v>0</v>
      </c>
      <c r="N449" s="68">
        <f>+IFERROR(VLOOKUP($B449,[1]Feuil4!$1:$1048576,11,FALSE),0)</f>
        <v>0</v>
      </c>
      <c r="O449" s="68">
        <f>IFERROR(VLOOKUP(A449,'[2]TOTAL M11M12 par région'!$1:$1048576,14,FALSE),0)</f>
        <v>14550.512122452725</v>
      </c>
      <c r="P449" s="68">
        <f>IFERROR(VLOOKUP(A449,'[3]Recours excep-C2 2016'!$1:$1048576,36,FALSE),0)</f>
        <v>0</v>
      </c>
      <c r="Q449" s="70">
        <f t="shared" si="6"/>
        <v>14550.512122452725</v>
      </c>
    </row>
    <row r="450" spans="1:18" x14ac:dyDescent="0.25">
      <c r="A450" s="6" t="s">
        <v>124</v>
      </c>
      <c r="B450" s="6" t="s">
        <v>125</v>
      </c>
      <c r="C450" s="6" t="s">
        <v>23</v>
      </c>
      <c r="D450" s="6" t="s">
        <v>1066</v>
      </c>
      <c r="E450" s="68">
        <f>+IFERROR(VLOOKUP($B450,[1]Feuil4!$1:$1048576,10,FALSE),0)</f>
        <v>0</v>
      </c>
      <c r="F450" s="68">
        <f>+IFERROR(VLOOKUP($B450,[1]Feuil4!$1:$1048576,9,FALSE),0)</f>
        <v>0</v>
      </c>
      <c r="G450" s="68">
        <f>+IFERROR(VLOOKUP($B450,[1]Feuil4!$1:$1048576,4,FALSE),0)</f>
        <v>0</v>
      </c>
      <c r="H450" s="68">
        <f>+IFERROR(VLOOKUP($B450,[1]Feuil4!$1:$1048576,3,FALSE),0)</f>
        <v>0</v>
      </c>
      <c r="I450" s="68">
        <f>+IFERROR(VLOOKUP($B450,[1]Feuil4!$1:$1048576,2,FALSE),0)</f>
        <v>49998</v>
      </c>
      <c r="J450" s="68">
        <f>+IFERROR(VLOOKUP($B450,[1]Feuil4!$1:$1048576,7,FALSE),0)</f>
        <v>0</v>
      </c>
      <c r="K450" s="68">
        <f>+IFERROR(VLOOKUP($B450,[1]Feuil4!$1:$1048576,8,FALSE),0)</f>
        <v>0</v>
      </c>
      <c r="L450" s="68">
        <f>+IFERROR(VLOOKUP($B450,[1]Feuil4!$1:$1048576,6,FALSE),0)</f>
        <v>0</v>
      </c>
      <c r="M450" s="68">
        <f>+IFERROR(VLOOKUP($B450,[1]Feuil4!$1:$1048576,5,FALSE),0)</f>
        <v>0</v>
      </c>
      <c r="N450" s="68">
        <f>+IFERROR(VLOOKUP($B450,[1]Feuil4!$1:$1048576,11,FALSE),0)</f>
        <v>0</v>
      </c>
      <c r="O450" s="68">
        <f>IFERROR(VLOOKUP(A450,'[2]TOTAL M11M12 par région'!$1:$1048576,14,FALSE),0)</f>
        <v>44755.045472597878</v>
      </c>
      <c r="P450" s="68">
        <f>IFERROR(VLOOKUP(A450,'[3]Recours excep-C2 2016'!$1:$1048576,36,FALSE),0)</f>
        <v>28295.536430824388</v>
      </c>
      <c r="Q450" s="70">
        <f t="shared" ref="Q450:Q513" si="7">SUM(E450:P450)</f>
        <v>123048.58190342227</v>
      </c>
    </row>
    <row r="451" spans="1:18" x14ac:dyDescent="0.25">
      <c r="A451" s="6" t="s">
        <v>136</v>
      </c>
      <c r="B451" s="6" t="s">
        <v>137</v>
      </c>
      <c r="C451" s="6" t="s">
        <v>23</v>
      </c>
      <c r="D451" s="6" t="s">
        <v>1066</v>
      </c>
      <c r="E451" s="68">
        <f>+IFERROR(VLOOKUP($B451,[1]Feuil4!$1:$1048576,10,FALSE),0)</f>
        <v>0</v>
      </c>
      <c r="F451" s="68">
        <f>+IFERROR(VLOOKUP($B451,[1]Feuil4!$1:$1048576,9,FALSE),0)</f>
        <v>0</v>
      </c>
      <c r="G451" s="68">
        <f>+IFERROR(VLOOKUP($B451,[1]Feuil4!$1:$1048576,4,FALSE),0)</f>
        <v>0</v>
      </c>
      <c r="H451" s="68">
        <f>+IFERROR(VLOOKUP($B451,[1]Feuil4!$1:$1048576,3,FALSE),0)</f>
        <v>0</v>
      </c>
      <c r="I451" s="68">
        <f>+IFERROR(VLOOKUP($B451,[1]Feuil4!$1:$1048576,2,FALSE),0)</f>
        <v>0</v>
      </c>
      <c r="J451" s="68">
        <f>+IFERROR(VLOOKUP($B451,[1]Feuil4!$1:$1048576,7,FALSE),0)</f>
        <v>0</v>
      </c>
      <c r="K451" s="68">
        <f>+IFERROR(VLOOKUP($B451,[1]Feuil4!$1:$1048576,8,FALSE),0)</f>
        <v>0</v>
      </c>
      <c r="L451" s="68">
        <f>+IFERROR(VLOOKUP($B451,[1]Feuil4!$1:$1048576,6,FALSE),0)</f>
        <v>0</v>
      </c>
      <c r="M451" s="68">
        <f>+IFERROR(VLOOKUP($B451,[1]Feuil4!$1:$1048576,5,FALSE),0)</f>
        <v>0</v>
      </c>
      <c r="N451" s="68">
        <f>+IFERROR(VLOOKUP($B451,[1]Feuil4!$1:$1048576,11,FALSE),0)</f>
        <v>0</v>
      </c>
      <c r="O451" s="68">
        <f>IFERROR(VLOOKUP(A451,'[2]TOTAL M11M12 par région'!$1:$1048576,14,FALSE),0)</f>
        <v>15626.085556260805</v>
      </c>
      <c r="P451" s="68">
        <f>IFERROR(VLOOKUP(A451,'[3]Recours excep-C2 2016'!$1:$1048576,36,FALSE),0)</f>
        <v>0</v>
      </c>
      <c r="Q451" s="70">
        <f t="shared" si="7"/>
        <v>15626.085556260805</v>
      </c>
    </row>
    <row r="452" spans="1:18" hidden="1" x14ac:dyDescent="0.25">
      <c r="A452" s="25" t="s">
        <v>1097</v>
      </c>
      <c r="B452" s="6" t="s">
        <v>1138</v>
      </c>
      <c r="C452" s="6" t="s">
        <v>23</v>
      </c>
      <c r="D452" s="6" t="s">
        <v>1066</v>
      </c>
      <c r="E452" s="68">
        <f>+IFERROR(VLOOKUP($B452,[1]Feuil4!$1:$1048576,10,FALSE),0)</f>
        <v>0</v>
      </c>
      <c r="F452" s="68">
        <f>+IFERROR(VLOOKUP($B452,[1]Feuil4!$1:$1048576,9,FALSE),0)</f>
        <v>0</v>
      </c>
      <c r="G452" s="68">
        <f>+IFERROR(VLOOKUP($B452,[1]Feuil4!$1:$1048576,4,FALSE),0)</f>
        <v>0</v>
      </c>
      <c r="H452" s="68">
        <f>+IFERROR(VLOOKUP($B452,[1]Feuil4!$1:$1048576,3,FALSE),0)</f>
        <v>0</v>
      </c>
      <c r="I452" s="68">
        <f>+IFERROR(VLOOKUP($B452,[1]Feuil4!$1:$1048576,2,FALSE),0)</f>
        <v>0</v>
      </c>
      <c r="J452" s="68">
        <f>+IFERROR(VLOOKUP($B452,[1]Feuil4!$1:$1048576,7,FALSE),0)</f>
        <v>0</v>
      </c>
      <c r="K452" s="68">
        <f>+IFERROR(VLOOKUP($B452,[1]Feuil4!$1:$1048576,8,FALSE),0)</f>
        <v>0</v>
      </c>
      <c r="L452" s="68">
        <f>+IFERROR(VLOOKUP($B452,[1]Feuil4!$1:$1048576,6,FALSE),0)</f>
        <v>0</v>
      </c>
      <c r="M452" s="68">
        <f>+IFERROR(VLOOKUP($B452,[1]Feuil4!$1:$1048576,5,FALSE),0)</f>
        <v>0</v>
      </c>
      <c r="N452" s="68">
        <f>+IFERROR(VLOOKUP($B452,[1]Feuil4!$1:$1048576,11,FALSE),0)</f>
        <v>0</v>
      </c>
      <c r="O452" s="68">
        <f>IFERROR(VLOOKUP(A452,'[2]TOTAL M11M12 par région'!$1:$1048576,14,FALSE),0)</f>
        <v>0</v>
      </c>
      <c r="P452" s="68">
        <f>IFERROR(VLOOKUP(A452,'[3]Recours excep-C2 2016'!$1:$1048576,36,FALSE),0)</f>
        <v>0</v>
      </c>
      <c r="Q452" s="70">
        <f t="shared" si="7"/>
        <v>0</v>
      </c>
    </row>
    <row r="453" spans="1:18" x14ac:dyDescent="0.25">
      <c r="A453" s="6" t="s">
        <v>170</v>
      </c>
      <c r="B453" s="6" t="s">
        <v>171</v>
      </c>
      <c r="C453" s="6" t="s">
        <v>78</v>
      </c>
      <c r="D453" s="6" t="s">
        <v>1066</v>
      </c>
      <c r="E453" s="68">
        <f>+IFERROR(VLOOKUP($B453,[1]Feuil4!$1:$1048576,10,FALSE),0)</f>
        <v>0</v>
      </c>
      <c r="F453" s="68">
        <f>+IFERROR(VLOOKUP($B453,[1]Feuil4!$1:$1048576,9,FALSE),0)</f>
        <v>0</v>
      </c>
      <c r="G453" s="68">
        <f>+IFERROR(VLOOKUP($B453,[1]Feuil4!$1:$1048576,4,FALSE),0)</f>
        <v>0</v>
      </c>
      <c r="H453" s="68">
        <f>+IFERROR(VLOOKUP($B453,[1]Feuil4!$1:$1048576,3,FALSE),0)</f>
        <v>0</v>
      </c>
      <c r="I453" s="68">
        <f>+IFERROR(VLOOKUP($B453,[1]Feuil4!$1:$1048576,2,FALSE),0)</f>
        <v>0</v>
      </c>
      <c r="J453" s="68">
        <f>+IFERROR(VLOOKUP($B453,[1]Feuil4!$1:$1048576,7,FALSE),0)</f>
        <v>0</v>
      </c>
      <c r="K453" s="68">
        <f>+IFERROR(VLOOKUP($B453,[1]Feuil4!$1:$1048576,8,FALSE),0)</f>
        <v>0</v>
      </c>
      <c r="L453" s="68">
        <f>+IFERROR(VLOOKUP($B453,[1]Feuil4!$1:$1048576,6,FALSE),0)</f>
        <v>0</v>
      </c>
      <c r="M453" s="68">
        <f>+IFERROR(VLOOKUP($B453,[1]Feuil4!$1:$1048576,5,FALSE),0)</f>
        <v>0</v>
      </c>
      <c r="N453" s="68">
        <f>+IFERROR(VLOOKUP($B453,[1]Feuil4!$1:$1048576,11,FALSE),0)</f>
        <v>0</v>
      </c>
      <c r="O453" s="68">
        <f>IFERROR(VLOOKUP(A453,'[2]TOTAL M11M12 par région'!$1:$1048576,14,FALSE),0)</f>
        <v>0</v>
      </c>
      <c r="P453" s="68">
        <f>IFERROR(VLOOKUP(A453,'[3]Recours excep-C2 2016'!$1:$1048576,36,FALSE),0)</f>
        <v>33829.003655407199</v>
      </c>
      <c r="Q453" s="70">
        <f t="shared" si="7"/>
        <v>33829.003655407199</v>
      </c>
    </row>
    <row r="454" spans="1:18" x14ac:dyDescent="0.25">
      <c r="A454" s="6" t="s">
        <v>162</v>
      </c>
      <c r="B454" s="6" t="s">
        <v>163</v>
      </c>
      <c r="C454" s="6" t="s">
        <v>23</v>
      </c>
      <c r="D454" s="6" t="s">
        <v>1066</v>
      </c>
      <c r="E454" s="68">
        <f>+IFERROR(VLOOKUP($B454,[1]Feuil4!$1:$1048576,10,FALSE),0)</f>
        <v>0</v>
      </c>
      <c r="F454" s="68">
        <f>+IFERROR(VLOOKUP($B454,[1]Feuil4!$1:$1048576,9,FALSE),0)</f>
        <v>0</v>
      </c>
      <c r="G454" s="68">
        <f>+IFERROR(VLOOKUP($B454,[1]Feuil4!$1:$1048576,4,FALSE),0)</f>
        <v>0</v>
      </c>
      <c r="H454" s="68">
        <f>+IFERROR(VLOOKUP($B454,[1]Feuil4!$1:$1048576,3,FALSE),0)</f>
        <v>0</v>
      </c>
      <c r="I454" s="68">
        <f>+IFERROR(VLOOKUP($B454,[1]Feuil4!$1:$1048576,2,FALSE),0)</f>
        <v>0</v>
      </c>
      <c r="J454" s="68">
        <f>+IFERROR(VLOOKUP($B454,[1]Feuil4!$1:$1048576,7,FALSE),0)</f>
        <v>0</v>
      </c>
      <c r="K454" s="68">
        <f>+IFERROR(VLOOKUP($B454,[1]Feuil4!$1:$1048576,8,FALSE),0)</f>
        <v>0</v>
      </c>
      <c r="L454" s="68">
        <f>+IFERROR(VLOOKUP($B454,[1]Feuil4!$1:$1048576,6,FALSE),0)</f>
        <v>0</v>
      </c>
      <c r="M454" s="68">
        <f>+IFERROR(VLOOKUP($B454,[1]Feuil4!$1:$1048576,5,FALSE),0)</f>
        <v>0</v>
      </c>
      <c r="N454" s="68">
        <f>+IFERROR(VLOOKUP($B454,[1]Feuil4!$1:$1048576,11,FALSE),0)</f>
        <v>0</v>
      </c>
      <c r="O454" s="68">
        <f>IFERROR(VLOOKUP(A454,'[2]TOTAL M11M12 par région'!$1:$1048576,14,FALSE),0)</f>
        <v>4122.1093437233685</v>
      </c>
      <c r="P454" s="68">
        <f>IFERROR(VLOOKUP(A454,'[3]Recours excep-C2 2016'!$1:$1048576,36,FALSE),0)</f>
        <v>0</v>
      </c>
      <c r="Q454" s="70">
        <f t="shared" si="7"/>
        <v>4122.1093437233685</v>
      </c>
    </row>
    <row r="455" spans="1:18" x14ac:dyDescent="0.25">
      <c r="A455" s="25" t="s">
        <v>1098</v>
      </c>
      <c r="B455" s="6" t="s">
        <v>146</v>
      </c>
      <c r="C455" s="6" t="s">
        <v>17</v>
      </c>
      <c r="D455" s="6" t="s">
        <v>1066</v>
      </c>
      <c r="E455" s="68">
        <f>+IFERROR(VLOOKUP($B455,[1]Feuil4!$1:$1048576,10,FALSE),0)</f>
        <v>0</v>
      </c>
      <c r="F455" s="68">
        <f>+IFERROR(VLOOKUP($B455,[1]Feuil4!$1:$1048576,9,FALSE),0)</f>
        <v>0</v>
      </c>
      <c r="G455" s="68">
        <f>+IFERROR(VLOOKUP($B455,[1]Feuil4!$1:$1048576,4,FALSE),0)</f>
        <v>0</v>
      </c>
      <c r="H455" s="68">
        <f>+IFERROR(VLOOKUP($B455,[1]Feuil4!$1:$1048576,3,FALSE),0)</f>
        <v>0</v>
      </c>
      <c r="I455" s="68">
        <f>+IFERROR(VLOOKUP($B455,[1]Feuil4!$1:$1048576,2,FALSE),0)</f>
        <v>0</v>
      </c>
      <c r="J455" s="68">
        <f>+IFERROR(VLOOKUP($B455,[1]Feuil4!$1:$1048576,7,FALSE),0)</f>
        <v>0</v>
      </c>
      <c r="K455" s="68">
        <f>+IFERROR(VLOOKUP($B455,[1]Feuil4!$1:$1048576,8,FALSE),0)</f>
        <v>0</v>
      </c>
      <c r="L455" s="68">
        <f>+IFERROR(VLOOKUP($B455,[1]Feuil4!$1:$1048576,6,FALSE),0)</f>
        <v>0</v>
      </c>
      <c r="M455" s="68">
        <f>+IFERROR(VLOOKUP($B455,[1]Feuil4!$1:$1048576,5,FALSE),0)</f>
        <v>0</v>
      </c>
      <c r="N455" s="68">
        <f>+IFERROR(VLOOKUP($B455,[1]Feuil4!$1:$1048576,11,FALSE),0)</f>
        <v>0</v>
      </c>
      <c r="O455" s="68">
        <f>IFERROR(VLOOKUP(A455,'[2]TOTAL M11M12 par région'!$1:$1048576,14,FALSE),0)</f>
        <v>8648.7769075008837</v>
      </c>
      <c r="P455" s="68">
        <f>IFERROR(VLOOKUP(A455,'[3]Recours excep-C2 2016'!$1:$1048576,36,FALSE),0)</f>
        <v>525146.86457946175</v>
      </c>
      <c r="Q455" s="70">
        <f t="shared" si="7"/>
        <v>533795.64148696268</v>
      </c>
    </row>
    <row r="456" spans="1:18" hidden="1" x14ac:dyDescent="0.25">
      <c r="A456" s="11" t="s">
        <v>176</v>
      </c>
      <c r="B456" s="12" t="s">
        <v>177</v>
      </c>
      <c r="C456" s="11" t="s">
        <v>175</v>
      </c>
      <c r="D456" s="6" t="s">
        <v>1066</v>
      </c>
      <c r="E456" s="68">
        <f>+IFERROR(VLOOKUP($B456,[1]Feuil4!$1:$1048576,10,FALSE),0)</f>
        <v>0</v>
      </c>
      <c r="F456" s="68">
        <f>+IFERROR(VLOOKUP($B456,[1]Feuil4!$1:$1048576,9,FALSE),0)</f>
        <v>0</v>
      </c>
      <c r="G456" s="68">
        <f>+IFERROR(VLOOKUP($B456,[1]Feuil4!$1:$1048576,4,FALSE),0)</f>
        <v>0</v>
      </c>
      <c r="H456" s="68">
        <f>+IFERROR(VLOOKUP($B456,[1]Feuil4!$1:$1048576,3,FALSE),0)</f>
        <v>0</v>
      </c>
      <c r="I456" s="68">
        <f>+IFERROR(VLOOKUP($B456,[1]Feuil4!$1:$1048576,2,FALSE),0)</f>
        <v>0</v>
      </c>
      <c r="J456" s="68">
        <f>+IFERROR(VLOOKUP($B456,[1]Feuil4!$1:$1048576,7,FALSE),0)</f>
        <v>0</v>
      </c>
      <c r="K456" s="68">
        <f>+IFERROR(VLOOKUP($B456,[1]Feuil4!$1:$1048576,8,FALSE),0)</f>
        <v>0</v>
      </c>
      <c r="L456" s="68">
        <f>+IFERROR(VLOOKUP($B456,[1]Feuil4!$1:$1048576,6,FALSE),0)</f>
        <v>0</v>
      </c>
      <c r="M456" s="68">
        <f>+IFERROR(VLOOKUP($B456,[1]Feuil4!$1:$1048576,5,FALSE),0)</f>
        <v>0</v>
      </c>
      <c r="N456" s="68">
        <f>+IFERROR(VLOOKUP($B456,[1]Feuil4!$1:$1048576,11,FALSE),0)</f>
        <v>0</v>
      </c>
      <c r="O456" s="68">
        <f>IFERROR(VLOOKUP(A456,'[2]TOTAL M11M12 par région'!$1:$1048576,14,FALSE),0)</f>
        <v>0</v>
      </c>
      <c r="P456" s="68">
        <f>IFERROR(VLOOKUP(A456,'[3]Recours excep-C2 2016'!$1:$1048576,36,FALSE),0)</f>
        <v>0</v>
      </c>
      <c r="Q456" s="70">
        <f t="shared" si="7"/>
        <v>0</v>
      </c>
    </row>
    <row r="457" spans="1:18" x14ac:dyDescent="0.25">
      <c r="A457" s="6" t="s">
        <v>147</v>
      </c>
      <c r="B457" s="6" t="s">
        <v>148</v>
      </c>
      <c r="C457" s="6" t="s">
        <v>17</v>
      </c>
      <c r="D457" s="6" t="s">
        <v>1066</v>
      </c>
      <c r="E457" s="68">
        <f>+IFERROR(VLOOKUP($B457,[1]Feuil4!$1:$1048576,10,FALSE),0)</f>
        <v>0</v>
      </c>
      <c r="F457" s="68">
        <f>+IFERROR(VLOOKUP($B457,[1]Feuil4!$1:$1048576,9,FALSE),0)</f>
        <v>0</v>
      </c>
      <c r="G457" s="68">
        <f>+IFERROR(VLOOKUP($B457,[1]Feuil4!$1:$1048576,4,FALSE),0)</f>
        <v>723199</v>
      </c>
      <c r="H457" s="68">
        <f>+IFERROR(VLOOKUP($B457,[1]Feuil4!$1:$1048576,3,FALSE),0)</f>
        <v>0</v>
      </c>
      <c r="I457" s="68">
        <f>+IFERROR(VLOOKUP($B457,[1]Feuil4!$1:$1048576,2,FALSE),0)</f>
        <v>339721</v>
      </c>
      <c r="J457" s="68">
        <f>+IFERROR(VLOOKUP($B457,[1]Feuil4!$1:$1048576,7,FALSE),0)</f>
        <v>0</v>
      </c>
      <c r="K457" s="68">
        <f>+IFERROR(VLOOKUP($B457,[1]Feuil4!$1:$1048576,8,FALSE),0)</f>
        <v>0</v>
      </c>
      <c r="L457" s="68">
        <f>+IFERROR(VLOOKUP($B457,[1]Feuil4!$1:$1048576,6,FALSE),0)</f>
        <v>0</v>
      </c>
      <c r="M457" s="68">
        <f>+IFERROR(VLOOKUP($B457,[1]Feuil4!$1:$1048576,5,FALSE),0)</f>
        <v>0</v>
      </c>
      <c r="N457" s="68">
        <f>+IFERROR(VLOOKUP($B457,[1]Feuil4!$1:$1048576,11,FALSE),0)</f>
        <v>0</v>
      </c>
      <c r="O457" s="68">
        <f>IFERROR(VLOOKUP(A457,'[2]TOTAL M11M12 par région'!$1:$1048576,14,FALSE),0)</f>
        <v>198294.40000284195</v>
      </c>
      <c r="P457" s="68">
        <f>IFERROR(VLOOKUP(A457,'[3]Recours excep-C2 2016'!$1:$1048576,36,FALSE),0)</f>
        <v>276607.65548108803</v>
      </c>
      <c r="Q457" s="70">
        <f t="shared" si="7"/>
        <v>1537822.0554839298</v>
      </c>
    </row>
    <row r="458" spans="1:18" x14ac:dyDescent="0.25">
      <c r="A458" s="6" t="s">
        <v>132</v>
      </c>
      <c r="B458" s="6" t="s">
        <v>133</v>
      </c>
      <c r="C458" s="6" t="s">
        <v>23</v>
      </c>
      <c r="D458" s="6" t="s">
        <v>1066</v>
      </c>
      <c r="E458" s="68">
        <f>+IFERROR(VLOOKUP($B458,[1]Feuil4!$1:$1048576,10,FALSE),0)</f>
        <v>0</v>
      </c>
      <c r="F458" s="68">
        <f>+IFERROR(VLOOKUP($B458,[1]Feuil4!$1:$1048576,9,FALSE),0)</f>
        <v>0</v>
      </c>
      <c r="G458" s="68">
        <f>+IFERROR(VLOOKUP($B458,[1]Feuil4!$1:$1048576,4,FALSE),0)</f>
        <v>0</v>
      </c>
      <c r="H458" s="68">
        <f>+IFERROR(VLOOKUP($B458,[1]Feuil4!$1:$1048576,3,FALSE),0)</f>
        <v>0</v>
      </c>
      <c r="I458" s="68">
        <f>+IFERROR(VLOOKUP($B458,[1]Feuil4!$1:$1048576,2,FALSE),0)</f>
        <v>0</v>
      </c>
      <c r="J458" s="68">
        <f>+IFERROR(VLOOKUP($B458,[1]Feuil4!$1:$1048576,7,FALSE),0)</f>
        <v>0</v>
      </c>
      <c r="K458" s="68">
        <f>+IFERROR(VLOOKUP($B458,[1]Feuil4!$1:$1048576,8,FALSE),0)</f>
        <v>0</v>
      </c>
      <c r="L458" s="68">
        <f>+IFERROR(VLOOKUP($B458,[1]Feuil4!$1:$1048576,6,FALSE),0)</f>
        <v>0</v>
      </c>
      <c r="M458" s="68">
        <f>+IFERROR(VLOOKUP($B458,[1]Feuil4!$1:$1048576,5,FALSE),0)</f>
        <v>0</v>
      </c>
      <c r="N458" s="68">
        <f>+IFERROR(VLOOKUP($B458,[1]Feuil4!$1:$1048576,11,FALSE),0)</f>
        <v>0</v>
      </c>
      <c r="O458" s="68">
        <f>IFERROR(VLOOKUP(A458,'[2]TOTAL M11M12 par région'!$1:$1048576,14,FALSE),0)</f>
        <v>7902.4894916119956</v>
      </c>
      <c r="P458" s="68">
        <f>IFERROR(VLOOKUP(A458,'[3]Recours excep-C2 2016'!$1:$1048576,36,FALSE),0)</f>
        <v>0</v>
      </c>
      <c r="Q458" s="70">
        <f t="shared" si="7"/>
        <v>7902.4894916119956</v>
      </c>
    </row>
    <row r="459" spans="1:18" s="60" customFormat="1" x14ac:dyDescent="0.25">
      <c r="A459" s="64" t="s">
        <v>1209</v>
      </c>
      <c r="B459" s="64" t="s">
        <v>1210</v>
      </c>
      <c r="C459" s="64" t="s">
        <v>23</v>
      </c>
      <c r="D459" s="64" t="s">
        <v>1066</v>
      </c>
      <c r="E459" s="68">
        <f>+IFERROR(VLOOKUP($B459,[1]Feuil4!$1:$1048576,10,FALSE),0)</f>
        <v>0</v>
      </c>
      <c r="F459" s="68">
        <f>+IFERROR(VLOOKUP($B459,[1]Feuil4!$1:$1048576,9,FALSE),0)</f>
        <v>0</v>
      </c>
      <c r="G459" s="68">
        <f>+IFERROR(VLOOKUP($B459,[1]Feuil4!$1:$1048576,4,FALSE),0)</f>
        <v>0</v>
      </c>
      <c r="H459" s="68">
        <f>+IFERROR(VLOOKUP($B459,[1]Feuil4!$1:$1048576,3,FALSE),0)</f>
        <v>0</v>
      </c>
      <c r="I459" s="68">
        <f>+IFERROR(VLOOKUP($B459,[1]Feuil4!$1:$1048576,2,FALSE),0)</f>
        <v>0</v>
      </c>
      <c r="J459" s="68">
        <f>+IFERROR(VLOOKUP($B459,[1]Feuil4!$1:$1048576,7,FALSE),0)</f>
        <v>0</v>
      </c>
      <c r="K459" s="68">
        <f>+IFERROR(VLOOKUP($B459,[1]Feuil4!$1:$1048576,8,FALSE),0)</f>
        <v>0</v>
      </c>
      <c r="L459" s="68">
        <f>+IFERROR(VLOOKUP($B459,[1]Feuil4!$1:$1048576,6,FALSE),0)</f>
        <v>0</v>
      </c>
      <c r="M459" s="68">
        <f>+IFERROR(VLOOKUP($B459,[1]Feuil4!$1:$1048576,5,FALSE),0)</f>
        <v>0</v>
      </c>
      <c r="N459" s="68">
        <f>+IFERROR(VLOOKUP($B459,[1]Feuil4!$1:$1048576,11,FALSE),0)</f>
        <v>0</v>
      </c>
      <c r="O459" s="68">
        <f>IFERROR(VLOOKUP(A459,'[2]TOTAL M11M12 par région'!$1:$1048576,14,FALSE),0)</f>
        <v>3774.1966041559645</v>
      </c>
      <c r="P459" s="68">
        <f>IFERROR(VLOOKUP(A459,'[3]Recours excep-C2 2016'!$1:$1048576,36,FALSE),0)</f>
        <v>0</v>
      </c>
      <c r="Q459" s="70">
        <f t="shared" si="7"/>
        <v>3774.1966041559645</v>
      </c>
      <c r="R459" s="33"/>
    </row>
    <row r="460" spans="1:18" x14ac:dyDescent="0.25">
      <c r="A460" s="6" t="s">
        <v>172</v>
      </c>
      <c r="B460" s="6" t="s">
        <v>1069</v>
      </c>
      <c r="C460" s="6" t="s">
        <v>78</v>
      </c>
      <c r="D460" s="6" t="s">
        <v>1066</v>
      </c>
      <c r="E460" s="68">
        <f>+IFERROR(VLOOKUP($B460,[1]Feuil4!$1:$1048576,10,FALSE),0)</f>
        <v>0</v>
      </c>
      <c r="F460" s="68">
        <f>+IFERROR(VLOOKUP($B460,[1]Feuil4!$1:$1048576,9,FALSE),0)</f>
        <v>0</v>
      </c>
      <c r="G460" s="68">
        <f>+IFERROR(VLOOKUP($B460,[1]Feuil4!$1:$1048576,4,FALSE),0)</f>
        <v>0</v>
      </c>
      <c r="H460" s="68">
        <f>+IFERROR(VLOOKUP($B460,[1]Feuil4!$1:$1048576,3,FALSE),0)</f>
        <v>0</v>
      </c>
      <c r="I460" s="68">
        <f>+IFERROR(VLOOKUP($B460,[1]Feuil4!$1:$1048576,2,FALSE),0)</f>
        <v>0</v>
      </c>
      <c r="J460" s="68">
        <f>+IFERROR(VLOOKUP($B460,[1]Feuil4!$1:$1048576,7,FALSE),0)</f>
        <v>0</v>
      </c>
      <c r="K460" s="68">
        <f>+IFERROR(VLOOKUP($B460,[1]Feuil4!$1:$1048576,8,FALSE),0)</f>
        <v>0</v>
      </c>
      <c r="L460" s="68">
        <f>+IFERROR(VLOOKUP($B460,[1]Feuil4!$1:$1048576,6,FALSE),0)</f>
        <v>0</v>
      </c>
      <c r="M460" s="68">
        <f>+IFERROR(VLOOKUP($B460,[1]Feuil4!$1:$1048576,5,FALSE),0)</f>
        <v>0</v>
      </c>
      <c r="N460" s="68">
        <f>+IFERROR(VLOOKUP($B460,[1]Feuil4!$1:$1048576,11,FALSE),0)</f>
        <v>0</v>
      </c>
      <c r="O460" s="68">
        <f>IFERROR(VLOOKUP(A460,'[2]TOTAL M11M12 par région'!$1:$1048576,14,FALSE),0)</f>
        <v>30818.038335663587</v>
      </c>
      <c r="P460" s="68">
        <f>IFERROR(VLOOKUP(A460,'[3]Recours excep-C2 2016'!$1:$1048576,36,FALSE),0)</f>
        <v>1192.0372982170288</v>
      </c>
      <c r="Q460" s="70">
        <f t="shared" si="7"/>
        <v>32010.075633880617</v>
      </c>
    </row>
    <row r="461" spans="1:18" hidden="1" x14ac:dyDescent="0.25">
      <c r="A461" s="25">
        <v>870002466</v>
      </c>
      <c r="B461" s="6" t="s">
        <v>1139</v>
      </c>
      <c r="C461" s="6" t="s">
        <v>175</v>
      </c>
      <c r="D461" s="6" t="s">
        <v>1066</v>
      </c>
      <c r="E461" s="68">
        <f>+IFERROR(VLOOKUP($B461,[1]Feuil4!$1:$1048576,10,FALSE),0)</f>
        <v>0</v>
      </c>
      <c r="F461" s="68">
        <f>+IFERROR(VLOOKUP($B461,[1]Feuil4!$1:$1048576,9,FALSE),0)</f>
        <v>0</v>
      </c>
      <c r="G461" s="68">
        <f>+IFERROR(VLOOKUP($B461,[1]Feuil4!$1:$1048576,4,FALSE),0)</f>
        <v>0</v>
      </c>
      <c r="H461" s="68">
        <f>+IFERROR(VLOOKUP($B461,[1]Feuil4!$1:$1048576,3,FALSE),0)</f>
        <v>0</v>
      </c>
      <c r="I461" s="68">
        <f>+IFERROR(VLOOKUP($B461,[1]Feuil4!$1:$1048576,2,FALSE),0)</f>
        <v>0</v>
      </c>
      <c r="J461" s="68">
        <f>+IFERROR(VLOOKUP($B461,[1]Feuil4!$1:$1048576,7,FALSE),0)</f>
        <v>0</v>
      </c>
      <c r="K461" s="68">
        <f>+IFERROR(VLOOKUP($B461,[1]Feuil4!$1:$1048576,8,FALSE),0)</f>
        <v>0</v>
      </c>
      <c r="L461" s="68">
        <f>+IFERROR(VLOOKUP($B461,[1]Feuil4!$1:$1048576,6,FALSE),0)</f>
        <v>0</v>
      </c>
      <c r="M461" s="68">
        <f>+IFERROR(VLOOKUP($B461,[1]Feuil4!$1:$1048576,5,FALSE),0)</f>
        <v>0</v>
      </c>
      <c r="N461" s="68">
        <f>+IFERROR(VLOOKUP($B461,[1]Feuil4!$1:$1048576,11,FALSE),0)</f>
        <v>0</v>
      </c>
      <c r="O461" s="68">
        <f>IFERROR(VLOOKUP(A461,'[2]TOTAL M11M12 par région'!$1:$1048576,14,FALSE),0)</f>
        <v>0</v>
      </c>
      <c r="P461" s="68">
        <f>IFERROR(VLOOKUP(A461,'[3]Recours excep-C2 2016'!$1:$1048576,36,FALSE),0)</f>
        <v>0</v>
      </c>
      <c r="Q461" s="70">
        <f t="shared" si="7"/>
        <v>0</v>
      </c>
    </row>
    <row r="462" spans="1:18" x14ac:dyDescent="0.25">
      <c r="A462" s="35" t="s">
        <v>435</v>
      </c>
      <c r="B462" s="6" t="s">
        <v>436</v>
      </c>
      <c r="C462" s="6" t="s">
        <v>23</v>
      </c>
      <c r="D462" s="6" t="s">
        <v>1067</v>
      </c>
      <c r="E462" s="68">
        <f>+IFERROR(VLOOKUP($B462,[1]Feuil4!$1:$1048576,10,FALSE),0)</f>
        <v>0</v>
      </c>
      <c r="F462" s="68">
        <f>+IFERROR(VLOOKUP($B462,[1]Feuil4!$1:$1048576,9,FALSE),0)</f>
        <v>0</v>
      </c>
      <c r="G462" s="68">
        <f>+IFERROR(VLOOKUP($B462,[1]Feuil4!$1:$1048576,4,FALSE),0)</f>
        <v>0</v>
      </c>
      <c r="H462" s="68">
        <f>+IFERROR(VLOOKUP($B462,[1]Feuil4!$1:$1048576,3,FALSE),0)</f>
        <v>0</v>
      </c>
      <c r="I462" s="68">
        <f>+IFERROR(VLOOKUP($B462,[1]Feuil4!$1:$1048576,2,FALSE),0)</f>
        <v>0</v>
      </c>
      <c r="J462" s="68">
        <f>+IFERROR(VLOOKUP($B462,[1]Feuil4!$1:$1048576,7,FALSE),0)</f>
        <v>0</v>
      </c>
      <c r="K462" s="68">
        <f>+IFERROR(VLOOKUP($B462,[1]Feuil4!$1:$1048576,8,FALSE),0)</f>
        <v>0</v>
      </c>
      <c r="L462" s="68">
        <f>+IFERROR(VLOOKUP($B462,[1]Feuil4!$1:$1048576,6,FALSE),0)</f>
        <v>0</v>
      </c>
      <c r="M462" s="68">
        <f>+IFERROR(VLOOKUP($B462,[1]Feuil4!$1:$1048576,5,FALSE),0)</f>
        <v>0</v>
      </c>
      <c r="N462" s="68">
        <f>+IFERROR(VLOOKUP($B462,[1]Feuil4!$1:$1048576,11,FALSE),0)</f>
        <v>0</v>
      </c>
      <c r="O462" s="68">
        <f>IFERROR(VLOOKUP(A462,'[2]TOTAL M11M12 par région'!$1:$1048576,14,FALSE),0)</f>
        <v>39381.583278965903</v>
      </c>
      <c r="P462" s="68">
        <f>IFERROR(VLOOKUP(A462,'[3]Recours excep-C2 2016'!$1:$1048576,36,FALSE),0)</f>
        <v>0</v>
      </c>
      <c r="Q462" s="70">
        <f t="shared" si="7"/>
        <v>39381.583278965903</v>
      </c>
    </row>
    <row r="463" spans="1:18" x14ac:dyDescent="0.25">
      <c r="A463" s="6" t="s">
        <v>412</v>
      </c>
      <c r="B463" s="6" t="s">
        <v>413</v>
      </c>
      <c r="C463" s="6" t="s">
        <v>23</v>
      </c>
      <c r="D463" s="6" t="s">
        <v>1067</v>
      </c>
      <c r="E463" s="68">
        <f>+IFERROR(VLOOKUP($B463,[1]Feuil4!$1:$1048576,10,FALSE),0)</f>
        <v>0</v>
      </c>
      <c r="F463" s="68">
        <f>+IFERROR(VLOOKUP($B463,[1]Feuil4!$1:$1048576,9,FALSE),0)</f>
        <v>0</v>
      </c>
      <c r="G463" s="68">
        <f>+IFERROR(VLOOKUP($B463,[1]Feuil4!$1:$1048576,4,FALSE),0)</f>
        <v>0</v>
      </c>
      <c r="H463" s="68">
        <f>+IFERROR(VLOOKUP($B463,[1]Feuil4!$1:$1048576,3,FALSE),0)</f>
        <v>0</v>
      </c>
      <c r="I463" s="68">
        <f>+IFERROR(VLOOKUP($B463,[1]Feuil4!$1:$1048576,2,FALSE),0)</f>
        <v>0</v>
      </c>
      <c r="J463" s="68">
        <f>+IFERROR(VLOOKUP($B463,[1]Feuil4!$1:$1048576,7,FALSE),0)</f>
        <v>0</v>
      </c>
      <c r="K463" s="68">
        <f>+IFERROR(VLOOKUP($B463,[1]Feuil4!$1:$1048576,8,FALSE),0)</f>
        <v>0</v>
      </c>
      <c r="L463" s="68">
        <f>+IFERROR(VLOOKUP($B463,[1]Feuil4!$1:$1048576,6,FALSE),0)</f>
        <v>0</v>
      </c>
      <c r="M463" s="68">
        <f>+IFERROR(VLOOKUP($B463,[1]Feuil4!$1:$1048576,5,FALSE),0)</f>
        <v>0</v>
      </c>
      <c r="N463" s="68">
        <f>+IFERROR(VLOOKUP($B463,[1]Feuil4!$1:$1048576,11,FALSE),0)</f>
        <v>0</v>
      </c>
      <c r="O463" s="68">
        <f>IFERROR(VLOOKUP(A463,'[2]TOTAL M11M12 par région'!$1:$1048576,14,FALSE),0)</f>
        <v>35974.746773368417</v>
      </c>
      <c r="P463" s="68">
        <f>IFERROR(VLOOKUP(A463,'[3]Recours excep-C2 2016'!$1:$1048576,36,FALSE),0)</f>
        <v>0</v>
      </c>
      <c r="Q463" s="70">
        <f t="shared" si="7"/>
        <v>35974.746773368417</v>
      </c>
    </row>
    <row r="464" spans="1:18" x14ac:dyDescent="0.25">
      <c r="A464" s="6" t="s">
        <v>423</v>
      </c>
      <c r="B464" s="6" t="s">
        <v>424</v>
      </c>
      <c r="C464" s="6" t="s">
        <v>23</v>
      </c>
      <c r="D464" s="6" t="s">
        <v>1067</v>
      </c>
      <c r="E464" s="68">
        <f>+IFERROR(VLOOKUP($B464,[1]Feuil4!$1:$1048576,10,FALSE),0)</f>
        <v>0</v>
      </c>
      <c r="F464" s="68">
        <f>+IFERROR(VLOOKUP($B464,[1]Feuil4!$1:$1048576,9,FALSE),0)</f>
        <v>0</v>
      </c>
      <c r="G464" s="68">
        <f>+IFERROR(VLOOKUP($B464,[1]Feuil4!$1:$1048576,4,FALSE),0)</f>
        <v>0</v>
      </c>
      <c r="H464" s="68">
        <f>+IFERROR(VLOOKUP($B464,[1]Feuil4!$1:$1048576,3,FALSE),0)</f>
        <v>0</v>
      </c>
      <c r="I464" s="68">
        <f>+IFERROR(VLOOKUP($B464,[1]Feuil4!$1:$1048576,2,FALSE),0)</f>
        <v>0</v>
      </c>
      <c r="J464" s="68">
        <f>+IFERROR(VLOOKUP($B464,[1]Feuil4!$1:$1048576,7,FALSE),0)</f>
        <v>0</v>
      </c>
      <c r="K464" s="68">
        <f>+IFERROR(VLOOKUP($B464,[1]Feuil4!$1:$1048576,8,FALSE),0)</f>
        <v>0</v>
      </c>
      <c r="L464" s="68">
        <f>+IFERROR(VLOOKUP($B464,[1]Feuil4!$1:$1048576,6,FALSE),0)</f>
        <v>0</v>
      </c>
      <c r="M464" s="68">
        <f>+IFERROR(VLOOKUP($B464,[1]Feuil4!$1:$1048576,5,FALSE),0)</f>
        <v>0</v>
      </c>
      <c r="N464" s="68">
        <f>+IFERROR(VLOOKUP($B464,[1]Feuil4!$1:$1048576,11,FALSE),0)</f>
        <v>0</v>
      </c>
      <c r="O464" s="68">
        <f>IFERROR(VLOOKUP(A464,'[2]TOTAL M11M12 par région'!$1:$1048576,14,FALSE),0)</f>
        <v>1736.1995442143079</v>
      </c>
      <c r="P464" s="68">
        <f>IFERROR(VLOOKUP(A464,'[3]Recours excep-C2 2016'!$1:$1048576,36,FALSE),0)</f>
        <v>0</v>
      </c>
      <c r="Q464" s="70">
        <f t="shared" si="7"/>
        <v>1736.1995442143079</v>
      </c>
      <c r="R464"/>
    </row>
    <row r="465" spans="1:18" x14ac:dyDescent="0.25">
      <c r="A465" s="25" t="s">
        <v>855</v>
      </c>
      <c r="B465" s="6" t="s">
        <v>856</v>
      </c>
      <c r="C465" s="6" t="s">
        <v>78</v>
      </c>
      <c r="D465" s="6" t="s">
        <v>1067</v>
      </c>
      <c r="E465" s="68">
        <f>+IFERROR(VLOOKUP($B465,[1]Feuil4!$1:$1048576,10,FALSE),0)</f>
        <v>0</v>
      </c>
      <c r="F465" s="68">
        <f>+IFERROR(VLOOKUP($B465,[1]Feuil4!$1:$1048576,9,FALSE),0)</f>
        <v>0</v>
      </c>
      <c r="G465" s="68">
        <f>+IFERROR(VLOOKUP($B465,[1]Feuil4!$1:$1048576,4,FALSE),0)</f>
        <v>0</v>
      </c>
      <c r="H465" s="68">
        <f>+IFERROR(VLOOKUP($B465,[1]Feuil4!$1:$1048576,3,FALSE),0)</f>
        <v>0</v>
      </c>
      <c r="I465" s="68">
        <f>+IFERROR(VLOOKUP($B465,[1]Feuil4!$1:$1048576,2,FALSE),0)</f>
        <v>0</v>
      </c>
      <c r="J465" s="68">
        <f>+IFERROR(VLOOKUP($B465,[1]Feuil4!$1:$1048576,7,FALSE),0)</f>
        <v>0</v>
      </c>
      <c r="K465" s="68">
        <f>+IFERROR(VLOOKUP($B465,[1]Feuil4!$1:$1048576,8,FALSE),0)</f>
        <v>0</v>
      </c>
      <c r="L465" s="68">
        <f>+IFERROR(VLOOKUP($B465,[1]Feuil4!$1:$1048576,6,FALSE),0)</f>
        <v>0</v>
      </c>
      <c r="M465" s="68">
        <f>+IFERROR(VLOOKUP($B465,[1]Feuil4!$1:$1048576,5,FALSE),0)</f>
        <v>0</v>
      </c>
      <c r="N465" s="68">
        <f>+IFERROR(VLOOKUP($B465,[1]Feuil4!$1:$1048576,11,FALSE),0)</f>
        <v>0</v>
      </c>
      <c r="O465" s="68">
        <f>IFERROR(VLOOKUP(A465,'[2]TOTAL M11M12 par région'!$1:$1048576,14,FALSE),0)</f>
        <v>24400.852810591372</v>
      </c>
      <c r="P465" s="68">
        <f>IFERROR(VLOOKUP(A465,'[3]Recours excep-C2 2016'!$1:$1048576,36,FALSE),0)</f>
        <v>0</v>
      </c>
      <c r="Q465" s="70">
        <f t="shared" si="7"/>
        <v>24400.852810591372</v>
      </c>
      <c r="R465"/>
    </row>
    <row r="466" spans="1:18" x14ac:dyDescent="0.25">
      <c r="A466" s="6" t="s">
        <v>451</v>
      </c>
      <c r="B466" s="6" t="s">
        <v>452</v>
      </c>
      <c r="C466" s="6" t="s">
        <v>78</v>
      </c>
      <c r="D466" s="6" t="s">
        <v>1067</v>
      </c>
      <c r="E466" s="68">
        <f>+IFERROR(VLOOKUP($B466,[1]Feuil4!$1:$1048576,10,FALSE),0)</f>
        <v>0</v>
      </c>
      <c r="F466" s="68">
        <f>+IFERROR(VLOOKUP($B466,[1]Feuil4!$1:$1048576,9,FALSE),0)</f>
        <v>0</v>
      </c>
      <c r="G466" s="68">
        <f>+IFERROR(VLOOKUP($B466,[1]Feuil4!$1:$1048576,4,FALSE),0)</f>
        <v>0</v>
      </c>
      <c r="H466" s="68">
        <f>+IFERROR(VLOOKUP($B466,[1]Feuil4!$1:$1048576,3,FALSE),0)</f>
        <v>0</v>
      </c>
      <c r="I466" s="68">
        <f>+IFERROR(VLOOKUP($B466,[1]Feuil4!$1:$1048576,2,FALSE),0)</f>
        <v>0</v>
      </c>
      <c r="J466" s="68">
        <f>+IFERROR(VLOOKUP($B466,[1]Feuil4!$1:$1048576,7,FALSE),0)</f>
        <v>0</v>
      </c>
      <c r="K466" s="68">
        <f>+IFERROR(VLOOKUP($B466,[1]Feuil4!$1:$1048576,8,FALSE),0)</f>
        <v>0</v>
      </c>
      <c r="L466" s="68">
        <f>+IFERROR(VLOOKUP($B466,[1]Feuil4!$1:$1048576,6,FALSE),0)</f>
        <v>0</v>
      </c>
      <c r="M466" s="68">
        <f>+IFERROR(VLOOKUP($B466,[1]Feuil4!$1:$1048576,5,FALSE),0)</f>
        <v>0</v>
      </c>
      <c r="N466" s="68">
        <f>+IFERROR(VLOOKUP($B466,[1]Feuil4!$1:$1048576,11,FALSE),0)</f>
        <v>0</v>
      </c>
      <c r="O466" s="68">
        <f>IFERROR(VLOOKUP(A466,'[2]TOTAL M11M12 par région'!$1:$1048576,14,FALSE),0)</f>
        <v>0</v>
      </c>
      <c r="P466" s="68">
        <f>IFERROR(VLOOKUP(A466,'[3]Recours excep-C2 2016'!$1:$1048576,36,FALSE),0)</f>
        <v>1973.57559871284</v>
      </c>
      <c r="Q466" s="70">
        <f t="shared" si="7"/>
        <v>1973.57559871284</v>
      </c>
      <c r="R466"/>
    </row>
    <row r="467" spans="1:18" hidden="1" x14ac:dyDescent="0.25">
      <c r="A467" s="6" t="s">
        <v>429</v>
      </c>
      <c r="B467" s="6" t="s">
        <v>430</v>
      </c>
      <c r="C467" s="6" t="s">
        <v>23</v>
      </c>
      <c r="D467" s="6" t="s">
        <v>1067</v>
      </c>
      <c r="E467" s="68">
        <f>+IFERROR(VLOOKUP($B467,[1]Feuil4!$1:$1048576,10,FALSE),0)</f>
        <v>0</v>
      </c>
      <c r="F467" s="68">
        <f>+IFERROR(VLOOKUP($B467,[1]Feuil4!$1:$1048576,9,FALSE),0)</f>
        <v>0</v>
      </c>
      <c r="G467" s="68">
        <f>+IFERROR(VLOOKUP($B467,[1]Feuil4!$1:$1048576,4,FALSE),0)</f>
        <v>0</v>
      </c>
      <c r="H467" s="68">
        <f>+IFERROR(VLOOKUP($B467,[1]Feuil4!$1:$1048576,3,FALSE),0)</f>
        <v>0</v>
      </c>
      <c r="I467" s="68">
        <f>+IFERROR(VLOOKUP($B467,[1]Feuil4!$1:$1048576,2,FALSE),0)</f>
        <v>0</v>
      </c>
      <c r="J467" s="68">
        <f>+IFERROR(VLOOKUP($B467,[1]Feuil4!$1:$1048576,7,FALSE),0)</f>
        <v>0</v>
      </c>
      <c r="K467" s="68">
        <f>+IFERROR(VLOOKUP($B467,[1]Feuil4!$1:$1048576,8,FALSE),0)</f>
        <v>0</v>
      </c>
      <c r="L467" s="68">
        <f>+IFERROR(VLOOKUP($B467,[1]Feuil4!$1:$1048576,6,FALSE),0)</f>
        <v>0</v>
      </c>
      <c r="M467" s="68">
        <f>+IFERROR(VLOOKUP($B467,[1]Feuil4!$1:$1048576,5,FALSE),0)</f>
        <v>0</v>
      </c>
      <c r="N467" s="68">
        <f>+IFERROR(VLOOKUP($B467,[1]Feuil4!$1:$1048576,11,FALSE),0)</f>
        <v>0</v>
      </c>
      <c r="O467" s="68">
        <f>IFERROR(VLOOKUP(A467,'[2]TOTAL M11M12 par région'!$1:$1048576,14,FALSE),0)</f>
        <v>0</v>
      </c>
      <c r="P467" s="68">
        <f>IFERROR(VLOOKUP(A467,'[3]Recours excep-C2 2016'!$1:$1048576,36,FALSE),0)</f>
        <v>0</v>
      </c>
      <c r="Q467" s="70">
        <f t="shared" si="7"/>
        <v>0</v>
      </c>
      <c r="R467"/>
    </row>
    <row r="468" spans="1:18" x14ac:dyDescent="0.25">
      <c r="A468" s="6" t="s">
        <v>431</v>
      </c>
      <c r="B468" s="6" t="s">
        <v>432</v>
      </c>
      <c r="C468" s="6" t="s">
        <v>23</v>
      </c>
      <c r="D468" s="6" t="s">
        <v>1067</v>
      </c>
      <c r="E468" s="68">
        <f>+IFERROR(VLOOKUP($B468,[1]Feuil4!$1:$1048576,10,FALSE),0)</f>
        <v>0</v>
      </c>
      <c r="F468" s="68">
        <f>+IFERROR(VLOOKUP($B468,[1]Feuil4!$1:$1048576,9,FALSE),0)</f>
        <v>0</v>
      </c>
      <c r="G468" s="68">
        <f>+IFERROR(VLOOKUP($B468,[1]Feuil4!$1:$1048576,4,FALSE),0)</f>
        <v>0</v>
      </c>
      <c r="H468" s="68">
        <f>+IFERROR(VLOOKUP($B468,[1]Feuil4!$1:$1048576,3,FALSE),0)</f>
        <v>0</v>
      </c>
      <c r="I468" s="68">
        <f>+IFERROR(VLOOKUP($B468,[1]Feuil4!$1:$1048576,2,FALSE),0)</f>
        <v>0</v>
      </c>
      <c r="J468" s="68">
        <f>+IFERROR(VLOOKUP($B468,[1]Feuil4!$1:$1048576,7,FALSE),0)</f>
        <v>0</v>
      </c>
      <c r="K468" s="68">
        <f>+IFERROR(VLOOKUP($B468,[1]Feuil4!$1:$1048576,8,FALSE),0)</f>
        <v>0</v>
      </c>
      <c r="L468" s="68">
        <f>+IFERROR(VLOOKUP($B468,[1]Feuil4!$1:$1048576,6,FALSE),0)</f>
        <v>0</v>
      </c>
      <c r="M468" s="68">
        <f>+IFERROR(VLOOKUP($B468,[1]Feuil4!$1:$1048576,5,FALSE),0)</f>
        <v>0</v>
      </c>
      <c r="N468" s="68">
        <f>+IFERROR(VLOOKUP($B468,[1]Feuil4!$1:$1048576,11,FALSE),0)</f>
        <v>0</v>
      </c>
      <c r="O468" s="68">
        <f>IFERROR(VLOOKUP(A468,'[2]TOTAL M11M12 par région'!$1:$1048576,14,FALSE),0)</f>
        <v>152.02651390765277</v>
      </c>
      <c r="P468" s="68">
        <f>IFERROR(VLOOKUP(A468,'[3]Recours excep-C2 2016'!$1:$1048576,36,FALSE),0)</f>
        <v>0</v>
      </c>
      <c r="Q468" s="70">
        <f t="shared" si="7"/>
        <v>152.02651390765277</v>
      </c>
      <c r="R468"/>
    </row>
    <row r="469" spans="1:18" x14ac:dyDescent="0.25">
      <c r="A469" s="6" t="s">
        <v>427</v>
      </c>
      <c r="B469" s="6" t="s">
        <v>428</v>
      </c>
      <c r="C469" s="6" t="s">
        <v>23</v>
      </c>
      <c r="D469" s="6" t="s">
        <v>1067</v>
      </c>
      <c r="E469" s="68">
        <f>+IFERROR(VLOOKUP($B469,[1]Feuil4!$1:$1048576,10,FALSE),0)</f>
        <v>0</v>
      </c>
      <c r="F469" s="68">
        <f>+IFERROR(VLOOKUP($B469,[1]Feuil4!$1:$1048576,9,FALSE),0)</f>
        <v>0</v>
      </c>
      <c r="G469" s="68">
        <f>+IFERROR(VLOOKUP($B469,[1]Feuil4!$1:$1048576,4,FALSE),0)</f>
        <v>0</v>
      </c>
      <c r="H469" s="68">
        <f>+IFERROR(VLOOKUP($B469,[1]Feuil4!$1:$1048576,3,FALSE),0)</f>
        <v>0</v>
      </c>
      <c r="I469" s="68">
        <f>+IFERROR(VLOOKUP($B469,[1]Feuil4!$1:$1048576,2,FALSE),0)</f>
        <v>0</v>
      </c>
      <c r="J469" s="68">
        <f>+IFERROR(VLOOKUP($B469,[1]Feuil4!$1:$1048576,7,FALSE),0)</f>
        <v>0</v>
      </c>
      <c r="K469" s="68">
        <f>+IFERROR(VLOOKUP($B469,[1]Feuil4!$1:$1048576,8,FALSE),0)</f>
        <v>0</v>
      </c>
      <c r="L469" s="68">
        <f>+IFERROR(VLOOKUP($B469,[1]Feuil4!$1:$1048576,6,FALSE),0)</f>
        <v>0</v>
      </c>
      <c r="M469" s="68">
        <f>+IFERROR(VLOOKUP($B469,[1]Feuil4!$1:$1048576,5,FALSE),0)</f>
        <v>0</v>
      </c>
      <c r="N469" s="68">
        <f>+IFERROR(VLOOKUP($B469,[1]Feuil4!$1:$1048576,11,FALSE),0)</f>
        <v>0</v>
      </c>
      <c r="O469" s="68">
        <f>IFERROR(VLOOKUP(A469,'[2]TOTAL M11M12 par région'!$1:$1048576,14,FALSE),0)</f>
        <v>17684.698165776281</v>
      </c>
      <c r="P469" s="68">
        <f>IFERROR(VLOOKUP(A469,'[3]Recours excep-C2 2016'!$1:$1048576,36,FALSE),0)</f>
        <v>0</v>
      </c>
      <c r="Q469" s="70">
        <f t="shared" si="7"/>
        <v>17684.698165776281</v>
      </c>
      <c r="R469"/>
    </row>
    <row r="470" spans="1:18" x14ac:dyDescent="0.25">
      <c r="A470" s="6" t="s">
        <v>433</v>
      </c>
      <c r="B470" s="6" t="s">
        <v>434</v>
      </c>
      <c r="C470" s="6" t="s">
        <v>23</v>
      </c>
      <c r="D470" s="6" t="s">
        <v>1067</v>
      </c>
      <c r="E470" s="68">
        <f>+IFERROR(VLOOKUP($B470,[1]Feuil4!$1:$1048576,10,FALSE),0)</f>
        <v>0</v>
      </c>
      <c r="F470" s="68">
        <f>+IFERROR(VLOOKUP($B470,[1]Feuil4!$1:$1048576,9,FALSE),0)</f>
        <v>0</v>
      </c>
      <c r="G470" s="68">
        <f>+IFERROR(VLOOKUP($B470,[1]Feuil4!$1:$1048576,4,FALSE),0)</f>
        <v>0</v>
      </c>
      <c r="H470" s="68">
        <f>+IFERROR(VLOOKUP($B470,[1]Feuil4!$1:$1048576,3,FALSE),0)</f>
        <v>0</v>
      </c>
      <c r="I470" s="68">
        <f>+IFERROR(VLOOKUP($B470,[1]Feuil4!$1:$1048576,2,FALSE),0)</f>
        <v>0</v>
      </c>
      <c r="J470" s="68">
        <f>+IFERROR(VLOOKUP($B470,[1]Feuil4!$1:$1048576,7,FALSE),0)</f>
        <v>0</v>
      </c>
      <c r="K470" s="68">
        <f>+IFERROR(VLOOKUP($B470,[1]Feuil4!$1:$1048576,8,FALSE),0)</f>
        <v>0</v>
      </c>
      <c r="L470" s="68">
        <f>+IFERROR(VLOOKUP($B470,[1]Feuil4!$1:$1048576,6,FALSE),0)</f>
        <v>0</v>
      </c>
      <c r="M470" s="68">
        <f>+IFERROR(VLOOKUP($B470,[1]Feuil4!$1:$1048576,5,FALSE),0)</f>
        <v>0</v>
      </c>
      <c r="N470" s="68">
        <f>+IFERROR(VLOOKUP($B470,[1]Feuil4!$1:$1048576,11,FALSE),0)</f>
        <v>0</v>
      </c>
      <c r="O470" s="68">
        <f>IFERROR(VLOOKUP(A470,'[2]TOTAL M11M12 par région'!$1:$1048576,14,FALSE),0)</f>
        <v>2893.2750398160806</v>
      </c>
      <c r="P470" s="68">
        <f>IFERROR(VLOOKUP(A470,'[3]Recours excep-C2 2016'!$1:$1048576,36,FALSE),0)</f>
        <v>0</v>
      </c>
      <c r="Q470" s="70">
        <f t="shared" si="7"/>
        <v>2893.2750398160806</v>
      </c>
      <c r="R470"/>
    </row>
    <row r="471" spans="1:18" hidden="1" x14ac:dyDescent="0.25">
      <c r="A471" s="25" t="s">
        <v>1099</v>
      </c>
      <c r="B471" s="6" t="s">
        <v>1140</v>
      </c>
      <c r="C471" s="6" t="s">
        <v>23</v>
      </c>
      <c r="D471" s="6" t="s">
        <v>1067</v>
      </c>
      <c r="E471" s="68">
        <f>+IFERROR(VLOOKUP($B471,[1]Feuil4!$1:$1048576,10,FALSE),0)</f>
        <v>0</v>
      </c>
      <c r="F471" s="68">
        <f>+IFERROR(VLOOKUP($B471,[1]Feuil4!$1:$1048576,9,FALSE),0)</f>
        <v>0</v>
      </c>
      <c r="G471" s="68">
        <f>+IFERROR(VLOOKUP($B471,[1]Feuil4!$1:$1048576,4,FALSE),0)</f>
        <v>0</v>
      </c>
      <c r="H471" s="68">
        <f>+IFERROR(VLOOKUP($B471,[1]Feuil4!$1:$1048576,3,FALSE),0)</f>
        <v>0</v>
      </c>
      <c r="I471" s="68">
        <f>+IFERROR(VLOOKUP($B471,[1]Feuil4!$1:$1048576,2,FALSE),0)</f>
        <v>0</v>
      </c>
      <c r="J471" s="68">
        <f>+IFERROR(VLOOKUP($B471,[1]Feuil4!$1:$1048576,7,FALSE),0)</f>
        <v>0</v>
      </c>
      <c r="K471" s="68">
        <f>+IFERROR(VLOOKUP($B471,[1]Feuil4!$1:$1048576,8,FALSE),0)</f>
        <v>0</v>
      </c>
      <c r="L471" s="68">
        <f>+IFERROR(VLOOKUP($B471,[1]Feuil4!$1:$1048576,6,FALSE),0)</f>
        <v>0</v>
      </c>
      <c r="M471" s="68">
        <f>+IFERROR(VLOOKUP($B471,[1]Feuil4!$1:$1048576,5,FALSE),0)</f>
        <v>0</v>
      </c>
      <c r="N471" s="68">
        <f>+IFERROR(VLOOKUP($B471,[1]Feuil4!$1:$1048576,11,FALSE),0)</f>
        <v>0</v>
      </c>
      <c r="O471" s="68">
        <f>IFERROR(VLOOKUP(A471,'[2]TOTAL M11M12 par région'!$1:$1048576,14,FALSE),0)</f>
        <v>0</v>
      </c>
      <c r="P471" s="68">
        <f>IFERROR(VLOOKUP(A471,'[3]Recours excep-C2 2016'!$1:$1048576,36,FALSE),0)</f>
        <v>0</v>
      </c>
      <c r="Q471" s="70">
        <f t="shared" si="7"/>
        <v>0</v>
      </c>
      <c r="R471"/>
    </row>
    <row r="472" spans="1:18" x14ac:dyDescent="0.25">
      <c r="A472" s="25" t="s">
        <v>1043</v>
      </c>
      <c r="B472" s="6" t="s">
        <v>1044</v>
      </c>
      <c r="C472" s="6" t="s">
        <v>78</v>
      </c>
      <c r="D472" s="6" t="s">
        <v>1067</v>
      </c>
      <c r="E472" s="68">
        <f>+IFERROR(VLOOKUP($B472,[1]Feuil4!$1:$1048576,10,FALSE),0)</f>
        <v>0</v>
      </c>
      <c r="F472" s="68">
        <f>+IFERROR(VLOOKUP($B472,[1]Feuil4!$1:$1048576,9,FALSE),0)</f>
        <v>0</v>
      </c>
      <c r="G472" s="68">
        <f>+IFERROR(VLOOKUP($B472,[1]Feuil4!$1:$1048576,4,FALSE),0)</f>
        <v>0</v>
      </c>
      <c r="H472" s="68">
        <f>+IFERROR(VLOOKUP($B472,[1]Feuil4!$1:$1048576,3,FALSE),0)</f>
        <v>0</v>
      </c>
      <c r="I472" s="68">
        <f>+IFERROR(VLOOKUP($B472,[1]Feuil4!$1:$1048576,2,FALSE),0)</f>
        <v>0</v>
      </c>
      <c r="J472" s="68">
        <f>+IFERROR(VLOOKUP($B472,[1]Feuil4!$1:$1048576,7,FALSE),0)</f>
        <v>0</v>
      </c>
      <c r="K472" s="68">
        <f>+IFERROR(VLOOKUP($B472,[1]Feuil4!$1:$1048576,8,FALSE),0)</f>
        <v>0</v>
      </c>
      <c r="L472" s="68">
        <f>+IFERROR(VLOOKUP($B472,[1]Feuil4!$1:$1048576,6,FALSE),0)</f>
        <v>0</v>
      </c>
      <c r="M472" s="68">
        <f>+IFERROR(VLOOKUP($B472,[1]Feuil4!$1:$1048576,5,FALSE),0)</f>
        <v>0</v>
      </c>
      <c r="N472" s="68">
        <f>+IFERROR(VLOOKUP($B472,[1]Feuil4!$1:$1048576,11,FALSE),0)</f>
        <v>0</v>
      </c>
      <c r="O472" s="68">
        <f>IFERROR(VLOOKUP(A472,'[2]TOTAL M11M12 par région'!$1:$1048576,14,FALSE),0)</f>
        <v>12390.456606986547</v>
      </c>
      <c r="P472" s="68">
        <f>IFERROR(VLOOKUP(A472,'[3]Recours excep-C2 2016'!$1:$1048576,36,FALSE),0)</f>
        <v>0</v>
      </c>
      <c r="Q472" s="70">
        <f t="shared" si="7"/>
        <v>12390.456606986547</v>
      </c>
      <c r="R472"/>
    </row>
    <row r="473" spans="1:18" x14ac:dyDescent="0.25">
      <c r="A473" s="6" t="s">
        <v>439</v>
      </c>
      <c r="B473" s="6" t="s">
        <v>440</v>
      </c>
      <c r="C473" s="6" t="s">
        <v>17</v>
      </c>
      <c r="D473" s="6" t="s">
        <v>1067</v>
      </c>
      <c r="E473" s="68">
        <f>+IFERROR(VLOOKUP($B473,[1]Feuil4!$1:$1048576,10,FALSE),0)</f>
        <v>0</v>
      </c>
      <c r="F473" s="68">
        <f>+IFERROR(VLOOKUP($B473,[1]Feuil4!$1:$1048576,9,FALSE),0)</f>
        <v>0</v>
      </c>
      <c r="G473" s="68">
        <f>+IFERROR(VLOOKUP($B473,[1]Feuil4!$1:$1048576,4,FALSE),0)</f>
        <v>487006</v>
      </c>
      <c r="H473" s="68">
        <f>+IFERROR(VLOOKUP($B473,[1]Feuil4!$1:$1048576,3,FALSE),0)</f>
        <v>0</v>
      </c>
      <c r="I473" s="68">
        <f>+IFERROR(VLOOKUP($B473,[1]Feuil4!$1:$1048576,2,FALSE),0)</f>
        <v>224245</v>
      </c>
      <c r="J473" s="68">
        <f>+IFERROR(VLOOKUP($B473,[1]Feuil4!$1:$1048576,7,FALSE),0)</f>
        <v>0</v>
      </c>
      <c r="K473" s="68">
        <f>+IFERROR(VLOOKUP($B473,[1]Feuil4!$1:$1048576,8,FALSE),0)</f>
        <v>0</v>
      </c>
      <c r="L473" s="68">
        <f>+IFERROR(VLOOKUP($B473,[1]Feuil4!$1:$1048576,6,FALSE),0)</f>
        <v>0</v>
      </c>
      <c r="M473" s="68">
        <f>+IFERROR(VLOOKUP($B473,[1]Feuil4!$1:$1048576,5,FALSE),0)</f>
        <v>0</v>
      </c>
      <c r="N473" s="68">
        <f>+IFERROR(VLOOKUP($B473,[1]Feuil4!$1:$1048576,11,FALSE),0)</f>
        <v>0</v>
      </c>
      <c r="O473" s="68">
        <f>IFERROR(VLOOKUP(A473,'[2]TOTAL M11M12 par région'!$1:$1048576,14,FALSE),0)</f>
        <v>269764.43604411301</v>
      </c>
      <c r="P473" s="68">
        <f>IFERROR(VLOOKUP(A473,'[3]Recours excep-C2 2016'!$1:$1048576,36,FALSE),0)</f>
        <v>550776.17535340169</v>
      </c>
      <c r="Q473" s="70">
        <f t="shared" si="7"/>
        <v>1531791.6113975146</v>
      </c>
      <c r="R473"/>
    </row>
    <row r="474" spans="1:18" x14ac:dyDescent="0.25">
      <c r="A474" s="25" t="s">
        <v>404</v>
      </c>
      <c r="B474" s="6" t="s">
        <v>405</v>
      </c>
      <c r="C474" s="6" t="s">
        <v>23</v>
      </c>
      <c r="D474" s="6" t="s">
        <v>1067</v>
      </c>
      <c r="E474" s="68">
        <f>+IFERROR(VLOOKUP($B474,[1]Feuil4!$1:$1048576,10,FALSE),0)</f>
        <v>0</v>
      </c>
      <c r="F474" s="68">
        <f>+IFERROR(VLOOKUP($B474,[1]Feuil4!$1:$1048576,9,FALSE),0)</f>
        <v>0</v>
      </c>
      <c r="G474" s="68">
        <f>+IFERROR(VLOOKUP($B474,[1]Feuil4!$1:$1048576,4,FALSE),0)</f>
        <v>0</v>
      </c>
      <c r="H474" s="68">
        <f>+IFERROR(VLOOKUP($B474,[1]Feuil4!$1:$1048576,3,FALSE),0)</f>
        <v>0</v>
      </c>
      <c r="I474" s="68">
        <f>+IFERROR(VLOOKUP($B474,[1]Feuil4!$1:$1048576,2,FALSE),0)</f>
        <v>0</v>
      </c>
      <c r="J474" s="68">
        <f>+IFERROR(VLOOKUP($B474,[1]Feuil4!$1:$1048576,7,FALSE),0)</f>
        <v>0</v>
      </c>
      <c r="K474" s="68">
        <f>+IFERROR(VLOOKUP($B474,[1]Feuil4!$1:$1048576,8,FALSE),0)</f>
        <v>0</v>
      </c>
      <c r="L474" s="68">
        <f>+IFERROR(VLOOKUP($B474,[1]Feuil4!$1:$1048576,6,FALSE),0)</f>
        <v>0</v>
      </c>
      <c r="M474" s="68">
        <f>+IFERROR(VLOOKUP($B474,[1]Feuil4!$1:$1048576,5,FALSE),0)</f>
        <v>0</v>
      </c>
      <c r="N474" s="68">
        <f>+IFERROR(VLOOKUP($B474,[1]Feuil4!$1:$1048576,11,FALSE),0)</f>
        <v>0</v>
      </c>
      <c r="O474" s="68">
        <f>IFERROR(VLOOKUP(A474,'[2]TOTAL M11M12 par région'!$1:$1048576,14,FALSE),0)</f>
        <v>27888.28325500121</v>
      </c>
      <c r="P474" s="68">
        <f>IFERROR(VLOOKUP(A474,'[3]Recours excep-C2 2016'!$1:$1048576,36,FALSE),0)</f>
        <v>0</v>
      </c>
      <c r="Q474" s="70">
        <f t="shared" si="7"/>
        <v>27888.28325500121</v>
      </c>
      <c r="R474"/>
    </row>
    <row r="475" spans="1:18" x14ac:dyDescent="0.25">
      <c r="A475" s="6" t="s">
        <v>408</v>
      </c>
      <c r="B475" s="6" t="s">
        <v>409</v>
      </c>
      <c r="C475" s="6" t="s">
        <v>23</v>
      </c>
      <c r="D475" s="6" t="s">
        <v>1067</v>
      </c>
      <c r="E475" s="68">
        <f>+IFERROR(VLOOKUP($B475,[1]Feuil4!$1:$1048576,10,FALSE),0)</f>
        <v>0</v>
      </c>
      <c r="F475" s="68">
        <f>+IFERROR(VLOOKUP($B475,[1]Feuil4!$1:$1048576,9,FALSE),0)</f>
        <v>0</v>
      </c>
      <c r="G475" s="68">
        <f>+IFERROR(VLOOKUP($B475,[1]Feuil4!$1:$1048576,4,FALSE),0)</f>
        <v>0</v>
      </c>
      <c r="H475" s="68">
        <f>+IFERROR(VLOOKUP($B475,[1]Feuil4!$1:$1048576,3,FALSE),0)</f>
        <v>0</v>
      </c>
      <c r="I475" s="68">
        <f>+IFERROR(VLOOKUP($B475,[1]Feuil4!$1:$1048576,2,FALSE),0)</f>
        <v>0</v>
      </c>
      <c r="J475" s="68">
        <f>+IFERROR(VLOOKUP($B475,[1]Feuil4!$1:$1048576,7,FALSE),0)</f>
        <v>0</v>
      </c>
      <c r="K475" s="68">
        <f>+IFERROR(VLOOKUP($B475,[1]Feuil4!$1:$1048576,8,FALSE),0)</f>
        <v>0</v>
      </c>
      <c r="L475" s="68">
        <f>+IFERROR(VLOOKUP($B475,[1]Feuil4!$1:$1048576,6,FALSE),0)</f>
        <v>0</v>
      </c>
      <c r="M475" s="68">
        <f>+IFERROR(VLOOKUP($B475,[1]Feuil4!$1:$1048576,5,FALSE),0)</f>
        <v>0</v>
      </c>
      <c r="N475" s="68">
        <f>+IFERROR(VLOOKUP($B475,[1]Feuil4!$1:$1048576,11,FALSE),0)</f>
        <v>0</v>
      </c>
      <c r="O475" s="68">
        <f>IFERROR(VLOOKUP(A475,'[2]TOTAL M11M12 par région'!$1:$1048576,14,FALSE),0)</f>
        <v>13888.503150821773</v>
      </c>
      <c r="P475" s="68">
        <f>IFERROR(VLOOKUP(A475,'[3]Recours excep-C2 2016'!$1:$1048576,36,FALSE),0)</f>
        <v>0</v>
      </c>
      <c r="Q475" s="70">
        <f t="shared" si="7"/>
        <v>13888.503150821773</v>
      </c>
      <c r="R475"/>
    </row>
    <row r="476" spans="1:18" x14ac:dyDescent="0.25">
      <c r="A476" s="25" t="s">
        <v>1100</v>
      </c>
      <c r="B476" s="6" t="s">
        <v>1142</v>
      </c>
      <c r="C476" s="6" t="s">
        <v>78</v>
      </c>
      <c r="D476" s="6" t="s">
        <v>1067</v>
      </c>
      <c r="E476" s="68">
        <f>+IFERROR(VLOOKUP($B476,[1]Feuil4!$1:$1048576,10,FALSE),0)</f>
        <v>0</v>
      </c>
      <c r="F476" s="68">
        <f>+IFERROR(VLOOKUP($B476,[1]Feuil4!$1:$1048576,9,FALSE),0)</f>
        <v>0</v>
      </c>
      <c r="G476" s="68">
        <f>+IFERROR(VLOOKUP($B476,[1]Feuil4!$1:$1048576,4,FALSE),0)</f>
        <v>0</v>
      </c>
      <c r="H476" s="68">
        <f>+IFERROR(VLOOKUP($B476,[1]Feuil4!$1:$1048576,3,FALSE),0)</f>
        <v>0</v>
      </c>
      <c r="I476" s="68">
        <f>+IFERROR(VLOOKUP($B476,[1]Feuil4!$1:$1048576,2,FALSE),0)</f>
        <v>0</v>
      </c>
      <c r="J476" s="68">
        <f>+IFERROR(VLOOKUP($B476,[1]Feuil4!$1:$1048576,7,FALSE),0)</f>
        <v>0</v>
      </c>
      <c r="K476" s="68">
        <f>+IFERROR(VLOOKUP($B476,[1]Feuil4!$1:$1048576,8,FALSE),0)</f>
        <v>0</v>
      </c>
      <c r="L476" s="68">
        <f>+IFERROR(VLOOKUP($B476,[1]Feuil4!$1:$1048576,6,FALSE),0)</f>
        <v>0</v>
      </c>
      <c r="M476" s="68">
        <f>+IFERROR(VLOOKUP($B476,[1]Feuil4!$1:$1048576,5,FALSE),0)</f>
        <v>0</v>
      </c>
      <c r="N476" s="68">
        <f>+IFERROR(VLOOKUP($B476,[1]Feuil4!$1:$1048576,11,FALSE),0)</f>
        <v>0</v>
      </c>
      <c r="O476" s="68">
        <f>IFERROR(VLOOKUP(A476,'[2]TOTAL M11M12 par région'!$1:$1048576,14,FALSE),0)</f>
        <v>1088.2220926976897</v>
      </c>
      <c r="P476" s="68">
        <f>IFERROR(VLOOKUP(A476,'[3]Recours excep-C2 2016'!$1:$1048576,36,FALSE),0)</f>
        <v>0</v>
      </c>
      <c r="Q476" s="70">
        <f t="shared" si="7"/>
        <v>1088.2220926976897</v>
      </c>
      <c r="R476"/>
    </row>
    <row r="477" spans="1:18" x14ac:dyDescent="0.25">
      <c r="A477" s="6" t="s">
        <v>474</v>
      </c>
      <c r="B477" s="6" t="s">
        <v>475</v>
      </c>
      <c r="C477" s="6" t="s">
        <v>78</v>
      </c>
      <c r="D477" s="6" t="s">
        <v>1067</v>
      </c>
      <c r="E477" s="68">
        <f>+IFERROR(VLOOKUP($B477,[1]Feuil4!$1:$1048576,10,FALSE),0)</f>
        <v>0</v>
      </c>
      <c r="F477" s="68">
        <f>+IFERROR(VLOOKUP($B477,[1]Feuil4!$1:$1048576,9,FALSE),0)</f>
        <v>0</v>
      </c>
      <c r="G477" s="68">
        <f>+IFERROR(VLOOKUP($B477,[1]Feuil4!$1:$1048576,4,FALSE),0)</f>
        <v>0</v>
      </c>
      <c r="H477" s="68">
        <f>+IFERROR(VLOOKUP($B477,[1]Feuil4!$1:$1048576,3,FALSE),0)</f>
        <v>0</v>
      </c>
      <c r="I477" s="68">
        <f>+IFERROR(VLOOKUP($B477,[1]Feuil4!$1:$1048576,2,FALSE),0)</f>
        <v>0</v>
      </c>
      <c r="J477" s="68">
        <f>+IFERROR(VLOOKUP($B477,[1]Feuil4!$1:$1048576,7,FALSE),0)</f>
        <v>0</v>
      </c>
      <c r="K477" s="68">
        <f>+IFERROR(VLOOKUP($B477,[1]Feuil4!$1:$1048576,8,FALSE),0)</f>
        <v>0</v>
      </c>
      <c r="L477" s="68">
        <f>+IFERROR(VLOOKUP($B477,[1]Feuil4!$1:$1048576,6,FALSE),0)</f>
        <v>0</v>
      </c>
      <c r="M477" s="68">
        <f>+IFERROR(VLOOKUP($B477,[1]Feuil4!$1:$1048576,5,FALSE),0)</f>
        <v>0</v>
      </c>
      <c r="N477" s="68">
        <f>+IFERROR(VLOOKUP($B477,[1]Feuil4!$1:$1048576,11,FALSE),0)</f>
        <v>0</v>
      </c>
      <c r="O477" s="68">
        <f>IFERROR(VLOOKUP(A477,'[2]TOTAL M11M12 par région'!$1:$1048576,14,FALSE),0)</f>
        <v>0</v>
      </c>
      <c r="P477" s="68">
        <f>IFERROR(VLOOKUP(A477,'[3]Recours excep-C2 2016'!$1:$1048576,36,FALSE),0)</f>
        <v>6848.6905135241586</v>
      </c>
      <c r="Q477" s="70">
        <f t="shared" si="7"/>
        <v>6848.6905135241586</v>
      </c>
      <c r="R477"/>
    </row>
    <row r="478" spans="1:18" hidden="1" x14ac:dyDescent="0.25">
      <c r="A478" s="25" t="s">
        <v>857</v>
      </c>
      <c r="B478" s="6" t="s">
        <v>858</v>
      </c>
      <c r="C478" s="6" t="s">
        <v>78</v>
      </c>
      <c r="D478" s="6" t="s">
        <v>1067</v>
      </c>
      <c r="E478" s="68">
        <f>+IFERROR(VLOOKUP($B478,[1]Feuil4!$1:$1048576,10,FALSE),0)</f>
        <v>0</v>
      </c>
      <c r="F478" s="68">
        <f>+IFERROR(VLOOKUP($B478,[1]Feuil4!$1:$1048576,9,FALSE),0)</f>
        <v>0</v>
      </c>
      <c r="G478" s="68">
        <f>+IFERROR(VLOOKUP($B478,[1]Feuil4!$1:$1048576,4,FALSE),0)</f>
        <v>0</v>
      </c>
      <c r="H478" s="68">
        <f>+IFERROR(VLOOKUP($B478,[1]Feuil4!$1:$1048576,3,FALSE),0)</f>
        <v>0</v>
      </c>
      <c r="I478" s="68">
        <f>+IFERROR(VLOOKUP($B478,[1]Feuil4!$1:$1048576,2,FALSE),0)</f>
        <v>0</v>
      </c>
      <c r="J478" s="68">
        <f>+IFERROR(VLOOKUP($B478,[1]Feuil4!$1:$1048576,7,FALSE),0)</f>
        <v>0</v>
      </c>
      <c r="K478" s="68">
        <f>+IFERROR(VLOOKUP($B478,[1]Feuil4!$1:$1048576,8,FALSE),0)</f>
        <v>0</v>
      </c>
      <c r="L478" s="68">
        <f>+IFERROR(VLOOKUP($B478,[1]Feuil4!$1:$1048576,6,FALSE),0)</f>
        <v>0</v>
      </c>
      <c r="M478" s="68">
        <f>+IFERROR(VLOOKUP($B478,[1]Feuil4!$1:$1048576,5,FALSE),0)</f>
        <v>0</v>
      </c>
      <c r="N478" s="68">
        <f>+IFERROR(VLOOKUP($B478,[1]Feuil4!$1:$1048576,11,FALSE),0)</f>
        <v>0</v>
      </c>
      <c r="O478" s="68">
        <f>IFERROR(VLOOKUP(A478,'[2]TOTAL M11M12 par région'!$1:$1048576,14,FALSE),0)</f>
        <v>0</v>
      </c>
      <c r="P478" s="68">
        <f>IFERROR(VLOOKUP(A478,'[3]Recours excep-C2 2016'!$1:$1048576,36,FALSE),0)</f>
        <v>0</v>
      </c>
      <c r="Q478" s="70">
        <f t="shared" si="7"/>
        <v>0</v>
      </c>
      <c r="R478"/>
    </row>
    <row r="479" spans="1:18" x14ac:dyDescent="0.25">
      <c r="A479" s="25" t="s">
        <v>860</v>
      </c>
      <c r="B479" s="6" t="s">
        <v>1045</v>
      </c>
      <c r="C479" s="6" t="s">
        <v>78</v>
      </c>
      <c r="D479" s="6" t="s">
        <v>1067</v>
      </c>
      <c r="E479" s="68">
        <f>+IFERROR(VLOOKUP($B479,[1]Feuil4!$1:$1048576,10,FALSE),0)</f>
        <v>0</v>
      </c>
      <c r="F479" s="68">
        <f>+IFERROR(VLOOKUP($B479,[1]Feuil4!$1:$1048576,9,FALSE),0)</f>
        <v>0</v>
      </c>
      <c r="G479" s="68">
        <f>+IFERROR(VLOOKUP($B479,[1]Feuil4!$1:$1048576,4,FALSE),0)</f>
        <v>0</v>
      </c>
      <c r="H479" s="68">
        <f>+IFERROR(VLOOKUP($B479,[1]Feuil4!$1:$1048576,3,FALSE),0)</f>
        <v>0</v>
      </c>
      <c r="I479" s="68">
        <f>+IFERROR(VLOOKUP($B479,[1]Feuil4!$1:$1048576,2,FALSE),0)</f>
        <v>0</v>
      </c>
      <c r="J479" s="68">
        <f>+IFERROR(VLOOKUP($B479,[1]Feuil4!$1:$1048576,7,FALSE),0)</f>
        <v>0</v>
      </c>
      <c r="K479" s="68">
        <f>+IFERROR(VLOOKUP($B479,[1]Feuil4!$1:$1048576,8,FALSE),0)</f>
        <v>0</v>
      </c>
      <c r="L479" s="68">
        <f>+IFERROR(VLOOKUP($B479,[1]Feuil4!$1:$1048576,6,FALSE),0)</f>
        <v>0</v>
      </c>
      <c r="M479" s="68">
        <f>+IFERROR(VLOOKUP($B479,[1]Feuil4!$1:$1048576,5,FALSE),0)</f>
        <v>0</v>
      </c>
      <c r="N479" s="68">
        <f>+IFERROR(VLOOKUP($B479,[1]Feuil4!$1:$1048576,11,FALSE),0)</f>
        <v>0</v>
      </c>
      <c r="O479" s="68">
        <f>IFERROR(VLOOKUP(A479,'[2]TOTAL M11M12 par région'!$1:$1048576,14,FALSE),0)</f>
        <v>28842.268928074322</v>
      </c>
      <c r="P479" s="68">
        <f>IFERROR(VLOOKUP(A479,'[3]Recours excep-C2 2016'!$1:$1048576,36,FALSE),0)</f>
        <v>0</v>
      </c>
      <c r="Q479" s="70">
        <f t="shared" si="7"/>
        <v>28842.268928074322</v>
      </c>
      <c r="R479"/>
    </row>
    <row r="480" spans="1:18" x14ac:dyDescent="0.25">
      <c r="A480" s="25" t="s">
        <v>453</v>
      </c>
      <c r="B480" s="6" t="s">
        <v>454</v>
      </c>
      <c r="C480" s="6" t="s">
        <v>78</v>
      </c>
      <c r="D480" s="6" t="s">
        <v>1067</v>
      </c>
      <c r="E480" s="68">
        <f>+IFERROR(VLOOKUP($B480,[1]Feuil4!$1:$1048576,10,FALSE),0)</f>
        <v>0</v>
      </c>
      <c r="F480" s="68">
        <f>+IFERROR(VLOOKUP($B480,[1]Feuil4!$1:$1048576,9,FALSE),0)</f>
        <v>0</v>
      </c>
      <c r="G480" s="68">
        <f>+IFERROR(VLOOKUP($B480,[1]Feuil4!$1:$1048576,4,FALSE),0)</f>
        <v>0</v>
      </c>
      <c r="H480" s="68">
        <f>+IFERROR(VLOOKUP($B480,[1]Feuil4!$1:$1048576,3,FALSE),0)</f>
        <v>0</v>
      </c>
      <c r="I480" s="68">
        <f>+IFERROR(VLOOKUP($B480,[1]Feuil4!$1:$1048576,2,FALSE),0)</f>
        <v>0</v>
      </c>
      <c r="J480" s="68">
        <f>+IFERROR(VLOOKUP($B480,[1]Feuil4!$1:$1048576,7,FALSE),0)</f>
        <v>0</v>
      </c>
      <c r="K480" s="68">
        <f>+IFERROR(VLOOKUP($B480,[1]Feuil4!$1:$1048576,8,FALSE),0)</f>
        <v>0</v>
      </c>
      <c r="L480" s="68">
        <f>+IFERROR(VLOOKUP($B480,[1]Feuil4!$1:$1048576,6,FALSE),0)</f>
        <v>0</v>
      </c>
      <c r="M480" s="68">
        <f>+IFERROR(VLOOKUP($B480,[1]Feuil4!$1:$1048576,5,FALSE),0)</f>
        <v>0</v>
      </c>
      <c r="N480" s="68">
        <f>+IFERROR(VLOOKUP($B480,[1]Feuil4!$1:$1048576,11,FALSE),0)</f>
        <v>0</v>
      </c>
      <c r="O480" s="68">
        <f>IFERROR(VLOOKUP(A480,'[2]TOTAL M11M12 par région'!$1:$1048576,14,FALSE),0)</f>
        <v>4303.1853168114358</v>
      </c>
      <c r="P480" s="68">
        <f>IFERROR(VLOOKUP(A480,'[3]Recours excep-C2 2016'!$1:$1048576,36,FALSE),0)</f>
        <v>1772.47855178643</v>
      </c>
      <c r="Q480" s="70">
        <f t="shared" si="7"/>
        <v>6075.663868597866</v>
      </c>
      <c r="R480"/>
    </row>
    <row r="481" spans="1:18" x14ac:dyDescent="0.25">
      <c r="A481" s="6" t="s">
        <v>449</v>
      </c>
      <c r="B481" s="6" t="s">
        <v>450</v>
      </c>
      <c r="C481" s="6" t="s">
        <v>78</v>
      </c>
      <c r="D481" s="6" t="s">
        <v>1067</v>
      </c>
      <c r="E481" s="68">
        <f>+IFERROR(VLOOKUP($B481,[1]Feuil4!$1:$1048576,10,FALSE),0)</f>
        <v>0</v>
      </c>
      <c r="F481" s="68">
        <f>+IFERROR(VLOOKUP($B481,[1]Feuil4!$1:$1048576,9,FALSE),0)</f>
        <v>0</v>
      </c>
      <c r="G481" s="68">
        <f>+IFERROR(VLOOKUP($B481,[1]Feuil4!$1:$1048576,4,FALSE),0)</f>
        <v>0</v>
      </c>
      <c r="H481" s="68">
        <f>+IFERROR(VLOOKUP($B481,[1]Feuil4!$1:$1048576,3,FALSE),0)</f>
        <v>0</v>
      </c>
      <c r="I481" s="68">
        <f>+IFERROR(VLOOKUP($B481,[1]Feuil4!$1:$1048576,2,FALSE),0)</f>
        <v>0</v>
      </c>
      <c r="J481" s="68">
        <f>+IFERROR(VLOOKUP($B481,[1]Feuil4!$1:$1048576,7,FALSE),0)</f>
        <v>0</v>
      </c>
      <c r="K481" s="68">
        <f>+IFERROR(VLOOKUP($B481,[1]Feuil4!$1:$1048576,8,FALSE),0)</f>
        <v>0</v>
      </c>
      <c r="L481" s="68">
        <f>+IFERROR(VLOOKUP($B481,[1]Feuil4!$1:$1048576,6,FALSE),0)</f>
        <v>0</v>
      </c>
      <c r="M481" s="68">
        <f>+IFERROR(VLOOKUP($B481,[1]Feuil4!$1:$1048576,5,FALSE),0)</f>
        <v>0</v>
      </c>
      <c r="N481" s="68">
        <f>+IFERROR(VLOOKUP($B481,[1]Feuil4!$1:$1048576,11,FALSE),0)</f>
        <v>0</v>
      </c>
      <c r="O481" s="68">
        <f>IFERROR(VLOOKUP(A481,'[2]TOTAL M11M12 par région'!$1:$1048576,14,FALSE),0)</f>
        <v>0</v>
      </c>
      <c r="P481" s="68">
        <f>IFERROR(VLOOKUP(A481,'[3]Recours excep-C2 2016'!$1:$1048576,36,FALSE),0)</f>
        <v>5719.5478631492388</v>
      </c>
      <c r="Q481" s="70">
        <f t="shared" si="7"/>
        <v>5719.5478631492388</v>
      </c>
      <c r="R481"/>
    </row>
    <row r="482" spans="1:18" s="63" customFormat="1" x14ac:dyDescent="0.25">
      <c r="A482" s="64" t="s">
        <v>1234</v>
      </c>
      <c r="B482" s="64" t="s">
        <v>1235</v>
      </c>
      <c r="C482" s="64" t="s">
        <v>78</v>
      </c>
      <c r="D482" s="64" t="s">
        <v>1067</v>
      </c>
      <c r="E482" s="68">
        <f>+IFERROR(VLOOKUP($B482,[1]Feuil4!$1:$1048576,10,FALSE),0)</f>
        <v>0</v>
      </c>
      <c r="F482" s="68">
        <f>+IFERROR(VLOOKUP($B482,[1]Feuil4!$1:$1048576,9,FALSE),0)</f>
        <v>0</v>
      </c>
      <c r="G482" s="68">
        <f>+IFERROR(VLOOKUP($B482,[1]Feuil4!$1:$1048576,4,FALSE),0)</f>
        <v>0</v>
      </c>
      <c r="H482" s="68">
        <f>+IFERROR(VLOOKUP($B482,[1]Feuil4!$1:$1048576,3,FALSE),0)</f>
        <v>0</v>
      </c>
      <c r="I482" s="68">
        <f>+IFERROR(VLOOKUP($B482,[1]Feuil4!$1:$1048576,2,FALSE),0)</f>
        <v>0</v>
      </c>
      <c r="J482" s="68">
        <f>+IFERROR(VLOOKUP($B482,[1]Feuil4!$1:$1048576,7,FALSE),0)</f>
        <v>0</v>
      </c>
      <c r="K482" s="68">
        <f>+IFERROR(VLOOKUP($B482,[1]Feuil4!$1:$1048576,8,FALSE),0)</f>
        <v>0</v>
      </c>
      <c r="L482" s="68">
        <f>+IFERROR(VLOOKUP($B482,[1]Feuil4!$1:$1048576,6,FALSE),0)</f>
        <v>0</v>
      </c>
      <c r="M482" s="68">
        <f>+IFERROR(VLOOKUP($B482,[1]Feuil4!$1:$1048576,5,FALSE),0)</f>
        <v>0</v>
      </c>
      <c r="N482" s="68">
        <f>+IFERROR(VLOOKUP($B482,[1]Feuil4!$1:$1048576,11,FALSE),0)</f>
        <v>0</v>
      </c>
      <c r="O482" s="68">
        <f>IFERROR(VLOOKUP(A482,'[2]TOTAL M11M12 par région'!$1:$1048576,14,FALSE),0)</f>
        <v>544.02852313115454</v>
      </c>
      <c r="P482" s="68">
        <f>IFERROR(VLOOKUP(A482,'[3]Recours excep-C2 2016'!$1:$1048576,36,FALSE),0)</f>
        <v>0</v>
      </c>
      <c r="Q482" s="70">
        <f t="shared" si="7"/>
        <v>544.02852313115454</v>
      </c>
    </row>
    <row r="483" spans="1:18" x14ac:dyDescent="0.25">
      <c r="A483" s="25" t="s">
        <v>472</v>
      </c>
      <c r="B483" s="6" t="s">
        <v>473</v>
      </c>
      <c r="C483" s="6" t="s">
        <v>78</v>
      </c>
      <c r="D483" s="6" t="s">
        <v>1067</v>
      </c>
      <c r="E483" s="68">
        <f>+IFERROR(VLOOKUP($B483,[1]Feuil4!$1:$1048576,10,FALSE),0)</f>
        <v>0</v>
      </c>
      <c r="F483" s="68">
        <f>+IFERROR(VLOOKUP($B483,[1]Feuil4!$1:$1048576,9,FALSE),0)</f>
        <v>0</v>
      </c>
      <c r="G483" s="68">
        <f>+IFERROR(VLOOKUP($B483,[1]Feuil4!$1:$1048576,4,FALSE),0)</f>
        <v>0</v>
      </c>
      <c r="H483" s="68">
        <f>+IFERROR(VLOOKUP($B483,[1]Feuil4!$1:$1048576,3,FALSE),0)</f>
        <v>0</v>
      </c>
      <c r="I483" s="68">
        <f>+IFERROR(VLOOKUP($B483,[1]Feuil4!$1:$1048576,2,FALSE),0)</f>
        <v>0</v>
      </c>
      <c r="J483" s="68">
        <f>+IFERROR(VLOOKUP($B483,[1]Feuil4!$1:$1048576,7,FALSE),0)</f>
        <v>0</v>
      </c>
      <c r="K483" s="68">
        <f>+IFERROR(VLOOKUP($B483,[1]Feuil4!$1:$1048576,8,FALSE),0)</f>
        <v>0</v>
      </c>
      <c r="L483" s="68">
        <f>+IFERROR(VLOOKUP($B483,[1]Feuil4!$1:$1048576,6,FALSE),0)</f>
        <v>0</v>
      </c>
      <c r="M483" s="68">
        <f>+IFERROR(VLOOKUP($B483,[1]Feuil4!$1:$1048576,5,FALSE),0)</f>
        <v>0</v>
      </c>
      <c r="N483" s="68">
        <f>+IFERROR(VLOOKUP($B483,[1]Feuil4!$1:$1048576,11,FALSE),0)</f>
        <v>0</v>
      </c>
      <c r="O483" s="68">
        <f>IFERROR(VLOOKUP(A483,'[2]TOTAL M11M12 par région'!$1:$1048576,14,FALSE),0)</f>
        <v>117852.03005890944</v>
      </c>
      <c r="P483" s="68">
        <f>IFERROR(VLOOKUP(A483,'[3]Recours excep-C2 2016'!$1:$1048576,36,FALSE),0)</f>
        <v>39524.257220559804</v>
      </c>
      <c r="Q483" s="70">
        <f t="shared" si="7"/>
        <v>157376.28727946925</v>
      </c>
      <c r="R483"/>
    </row>
    <row r="484" spans="1:18" x14ac:dyDescent="0.25">
      <c r="A484" s="6" t="s">
        <v>464</v>
      </c>
      <c r="B484" s="6" t="s">
        <v>465</v>
      </c>
      <c r="C484" s="6" t="s">
        <v>78</v>
      </c>
      <c r="D484" s="6" t="s">
        <v>1067</v>
      </c>
      <c r="E484" s="68">
        <f>+IFERROR(VLOOKUP($B484,[1]Feuil4!$1:$1048576,10,FALSE),0)</f>
        <v>0</v>
      </c>
      <c r="F484" s="68">
        <f>+IFERROR(VLOOKUP($B484,[1]Feuil4!$1:$1048576,9,FALSE),0)</f>
        <v>0</v>
      </c>
      <c r="G484" s="68">
        <f>+IFERROR(VLOOKUP($B484,[1]Feuil4!$1:$1048576,4,FALSE),0)</f>
        <v>0</v>
      </c>
      <c r="H484" s="68">
        <f>+IFERROR(VLOOKUP($B484,[1]Feuil4!$1:$1048576,3,FALSE),0)</f>
        <v>0</v>
      </c>
      <c r="I484" s="68">
        <f>+IFERROR(VLOOKUP($B484,[1]Feuil4!$1:$1048576,2,FALSE),0)</f>
        <v>0</v>
      </c>
      <c r="J484" s="68">
        <f>+IFERROR(VLOOKUP($B484,[1]Feuil4!$1:$1048576,7,FALSE),0)</f>
        <v>0</v>
      </c>
      <c r="K484" s="68">
        <f>+IFERROR(VLOOKUP($B484,[1]Feuil4!$1:$1048576,8,FALSE),0)</f>
        <v>0</v>
      </c>
      <c r="L484" s="68">
        <f>+IFERROR(VLOOKUP($B484,[1]Feuil4!$1:$1048576,6,FALSE),0)</f>
        <v>0</v>
      </c>
      <c r="M484" s="68">
        <f>+IFERROR(VLOOKUP($B484,[1]Feuil4!$1:$1048576,5,FALSE),0)</f>
        <v>0</v>
      </c>
      <c r="N484" s="68">
        <f>+IFERROR(VLOOKUP($B484,[1]Feuil4!$1:$1048576,11,FALSE),0)</f>
        <v>0</v>
      </c>
      <c r="O484" s="68">
        <f>IFERROR(VLOOKUP(A484,'[2]TOTAL M11M12 par région'!$1:$1048576,14,FALSE),0)</f>
        <v>28075.334166360757</v>
      </c>
      <c r="P484" s="68">
        <f>IFERROR(VLOOKUP(A484,'[3]Recours excep-C2 2016'!$1:$1048576,36,FALSE),0)</f>
        <v>43851.749752703072</v>
      </c>
      <c r="Q484" s="70">
        <f t="shared" si="7"/>
        <v>71927.083919063822</v>
      </c>
      <c r="R484"/>
    </row>
    <row r="485" spans="1:18" x14ac:dyDescent="0.25">
      <c r="A485" s="25" t="s">
        <v>441</v>
      </c>
      <c r="B485" s="6" t="s">
        <v>361</v>
      </c>
      <c r="C485" s="6" t="s">
        <v>78</v>
      </c>
      <c r="D485" s="6" t="s">
        <v>1067</v>
      </c>
      <c r="E485" s="68">
        <f>+IFERROR(VLOOKUP($B485,[1]Feuil4!$1:$1048576,10,FALSE),0)</f>
        <v>0</v>
      </c>
      <c r="F485" s="68">
        <f>+IFERROR(VLOOKUP($B485,[1]Feuil4!$1:$1048576,9,FALSE),0)</f>
        <v>0</v>
      </c>
      <c r="G485" s="68">
        <f>+IFERROR(VLOOKUP($B485,[1]Feuil4!$1:$1048576,4,FALSE),0)</f>
        <v>0</v>
      </c>
      <c r="H485" s="68">
        <f>+IFERROR(VLOOKUP($B485,[1]Feuil4!$1:$1048576,3,FALSE),0)</f>
        <v>0</v>
      </c>
      <c r="I485" s="68">
        <f>+IFERROR(VLOOKUP($B485,[1]Feuil4!$1:$1048576,2,FALSE),0)</f>
        <v>0</v>
      </c>
      <c r="J485" s="68">
        <f>+IFERROR(VLOOKUP($B485,[1]Feuil4!$1:$1048576,7,FALSE),0)</f>
        <v>0</v>
      </c>
      <c r="K485" s="68">
        <f>+IFERROR(VLOOKUP($B485,[1]Feuil4!$1:$1048576,8,FALSE),0)</f>
        <v>0</v>
      </c>
      <c r="L485" s="68">
        <f>+IFERROR(VLOOKUP($B485,[1]Feuil4!$1:$1048576,6,FALSE),0)</f>
        <v>0</v>
      </c>
      <c r="M485" s="68">
        <f>+IFERROR(VLOOKUP($B485,[1]Feuil4!$1:$1048576,5,FALSE),0)</f>
        <v>0</v>
      </c>
      <c r="N485" s="68">
        <f>+IFERROR(VLOOKUP($B485,[1]Feuil4!$1:$1048576,11,FALSE),0)</f>
        <v>0</v>
      </c>
      <c r="O485" s="68">
        <f>IFERROR(VLOOKUP(A485,'[2]TOTAL M11M12 par région'!$1:$1048576,14,FALSE),0)</f>
        <v>4353.5500268791402</v>
      </c>
      <c r="P485" s="68">
        <f>IFERROR(VLOOKUP(A485,'[3]Recours excep-C2 2016'!$1:$1048576,36,FALSE),0)</f>
        <v>1192.0372982170288</v>
      </c>
      <c r="Q485" s="70">
        <f t="shared" si="7"/>
        <v>5545.5873250961686</v>
      </c>
      <c r="R485"/>
    </row>
    <row r="486" spans="1:18" x14ac:dyDescent="0.25">
      <c r="A486" s="25" t="s">
        <v>874</v>
      </c>
      <c r="B486" s="6" t="s">
        <v>1046</v>
      </c>
      <c r="C486" s="6" t="s">
        <v>23</v>
      </c>
      <c r="D486" s="6" t="s">
        <v>1067</v>
      </c>
      <c r="E486" s="68">
        <f>+IFERROR(VLOOKUP($B486,[1]Feuil4!$1:$1048576,10,FALSE),0)</f>
        <v>0</v>
      </c>
      <c r="F486" s="68">
        <f>+IFERROR(VLOOKUP($B486,[1]Feuil4!$1:$1048576,9,FALSE),0)</f>
        <v>0</v>
      </c>
      <c r="G486" s="68">
        <f>+IFERROR(VLOOKUP($B486,[1]Feuil4!$1:$1048576,4,FALSE),0)</f>
        <v>0</v>
      </c>
      <c r="H486" s="68">
        <f>+IFERROR(VLOOKUP($B486,[1]Feuil4!$1:$1048576,3,FALSE),0)</f>
        <v>0</v>
      </c>
      <c r="I486" s="68">
        <f>+IFERROR(VLOOKUP($B486,[1]Feuil4!$1:$1048576,2,FALSE),0)</f>
        <v>0</v>
      </c>
      <c r="J486" s="68">
        <f>+IFERROR(VLOOKUP($B486,[1]Feuil4!$1:$1048576,7,FALSE),0)</f>
        <v>0</v>
      </c>
      <c r="K486" s="68">
        <f>+IFERROR(VLOOKUP($B486,[1]Feuil4!$1:$1048576,8,FALSE),0)</f>
        <v>0</v>
      </c>
      <c r="L486" s="68">
        <f>+IFERROR(VLOOKUP($B486,[1]Feuil4!$1:$1048576,6,FALSE),0)</f>
        <v>0</v>
      </c>
      <c r="M486" s="68">
        <f>+IFERROR(VLOOKUP($B486,[1]Feuil4!$1:$1048576,5,FALSE),0)</f>
        <v>0</v>
      </c>
      <c r="N486" s="68">
        <f>+IFERROR(VLOOKUP($B486,[1]Feuil4!$1:$1048576,11,FALSE),0)</f>
        <v>0</v>
      </c>
      <c r="O486" s="68">
        <f>IFERROR(VLOOKUP(A486,'[2]TOTAL M11M12 par région'!$1:$1048576,14,FALSE),0)</f>
        <v>5296.701265298314</v>
      </c>
      <c r="P486" s="68">
        <f>IFERROR(VLOOKUP(A486,'[3]Recours excep-C2 2016'!$1:$1048576,36,FALSE),0)</f>
        <v>0</v>
      </c>
      <c r="Q486" s="70">
        <f t="shared" si="7"/>
        <v>5296.701265298314</v>
      </c>
      <c r="R486"/>
    </row>
    <row r="487" spans="1:18" x14ac:dyDescent="0.25">
      <c r="A487" s="6" t="s">
        <v>444</v>
      </c>
      <c r="B487" s="6" t="s">
        <v>445</v>
      </c>
      <c r="C487" s="6" t="s">
        <v>78</v>
      </c>
      <c r="D487" s="6" t="s">
        <v>1067</v>
      </c>
      <c r="E487" s="68">
        <f>+IFERROR(VLOOKUP($B487,[1]Feuil4!$1:$1048576,10,FALSE),0)</f>
        <v>0</v>
      </c>
      <c r="F487" s="68">
        <f>+IFERROR(VLOOKUP($B487,[1]Feuil4!$1:$1048576,9,FALSE),0)</f>
        <v>0</v>
      </c>
      <c r="G487" s="68">
        <f>+IFERROR(VLOOKUP($B487,[1]Feuil4!$1:$1048576,4,FALSE),0)</f>
        <v>0</v>
      </c>
      <c r="H487" s="68">
        <f>+IFERROR(VLOOKUP($B487,[1]Feuil4!$1:$1048576,3,FALSE),0)</f>
        <v>0</v>
      </c>
      <c r="I487" s="68">
        <f>+IFERROR(VLOOKUP($B487,[1]Feuil4!$1:$1048576,2,FALSE),0)</f>
        <v>0</v>
      </c>
      <c r="J487" s="68">
        <f>+IFERROR(VLOOKUP($B487,[1]Feuil4!$1:$1048576,7,FALSE),0)</f>
        <v>0</v>
      </c>
      <c r="K487" s="68">
        <f>+IFERROR(VLOOKUP($B487,[1]Feuil4!$1:$1048576,8,FALSE),0)</f>
        <v>0</v>
      </c>
      <c r="L487" s="68">
        <f>+IFERROR(VLOOKUP($B487,[1]Feuil4!$1:$1048576,6,FALSE),0)</f>
        <v>0</v>
      </c>
      <c r="M487" s="68">
        <f>+IFERROR(VLOOKUP($B487,[1]Feuil4!$1:$1048576,5,FALSE),0)</f>
        <v>0</v>
      </c>
      <c r="N487" s="68">
        <f>+IFERROR(VLOOKUP($B487,[1]Feuil4!$1:$1048576,11,FALSE),0)</f>
        <v>0</v>
      </c>
      <c r="O487" s="68">
        <f>IFERROR(VLOOKUP(A487,'[2]TOTAL M11M12 par région'!$1:$1048576,14,FALSE),0)</f>
        <v>33739.361160859698</v>
      </c>
      <c r="P487" s="68">
        <f>IFERROR(VLOOKUP(A487,'[3]Recours excep-C2 2016'!$1:$1048576,36,FALSE),0)</f>
        <v>32610.941852780641</v>
      </c>
      <c r="Q487" s="70">
        <f t="shared" si="7"/>
        <v>66350.303013640339</v>
      </c>
      <c r="R487"/>
    </row>
    <row r="488" spans="1:18" x14ac:dyDescent="0.25">
      <c r="A488" s="25" t="s">
        <v>457</v>
      </c>
      <c r="B488" s="6" t="s">
        <v>1258</v>
      </c>
      <c r="C488" s="6" t="s">
        <v>17</v>
      </c>
      <c r="D488" s="6" t="s">
        <v>1067</v>
      </c>
      <c r="E488" s="68">
        <f>+IFERROR(VLOOKUP($B488,[1]Feuil4!$1:$1048576,10,FALSE),0)</f>
        <v>0</v>
      </c>
      <c r="F488" s="68">
        <f>+IFERROR(VLOOKUP($B488,[1]Feuil4!$1:$1048576,9,FALSE),0)</f>
        <v>0</v>
      </c>
      <c r="G488" s="68">
        <f>+IFERROR(VLOOKUP($B488,[1]Feuil4!$1:$1048576,4,FALSE),0)</f>
        <v>727352</v>
      </c>
      <c r="H488" s="68">
        <f>+IFERROR(VLOOKUP($B488,[1]Feuil4!$1:$1048576,3,FALSE),0)</f>
        <v>0</v>
      </c>
      <c r="I488" s="68">
        <f>+IFERROR(VLOOKUP($B488,[1]Feuil4!$1:$1048576,2,FALSE),0)</f>
        <v>167864</v>
      </c>
      <c r="J488" s="68">
        <f>+IFERROR(VLOOKUP($B488,[1]Feuil4!$1:$1048576,7,FALSE),0)</f>
        <v>0</v>
      </c>
      <c r="K488" s="68">
        <f>+IFERROR(VLOOKUP($B488,[1]Feuil4!$1:$1048576,8,FALSE),0)</f>
        <v>0</v>
      </c>
      <c r="L488" s="68">
        <f>+IFERROR(VLOOKUP($B488,[1]Feuil4!$1:$1048576,6,FALSE),0)</f>
        <v>0</v>
      </c>
      <c r="M488" s="68">
        <f>+IFERROR(VLOOKUP($B488,[1]Feuil4!$1:$1048576,5,FALSE),0)</f>
        <v>0</v>
      </c>
      <c r="N488" s="68">
        <f>+IFERROR(VLOOKUP($B488,[1]Feuil4!$1:$1048576,11,FALSE),0)</f>
        <v>0</v>
      </c>
      <c r="O488" s="68">
        <f>IFERROR(VLOOKUP(A488,'[2]TOTAL M11M12 par région'!$1:$1048576,14,FALSE),0)</f>
        <v>325860.09465723392</v>
      </c>
      <c r="P488" s="68">
        <f>IFERROR(VLOOKUP(A488,'[3]Recours excep-C2 2016'!$1:$1048576,36,FALSE),0)</f>
        <v>1763172.2395951981</v>
      </c>
      <c r="Q488" s="70">
        <f t="shared" si="7"/>
        <v>2984248.334252432</v>
      </c>
      <c r="R488"/>
    </row>
    <row r="489" spans="1:18" x14ac:dyDescent="0.25">
      <c r="A489" s="6" t="s">
        <v>446</v>
      </c>
      <c r="B489" s="6" t="s">
        <v>447</v>
      </c>
      <c r="C489" s="6" t="s">
        <v>78</v>
      </c>
      <c r="D489" s="6" t="s">
        <v>1067</v>
      </c>
      <c r="E489" s="68">
        <f>+IFERROR(VLOOKUP($B489,[1]Feuil4!$1:$1048576,10,FALSE),0)</f>
        <v>0</v>
      </c>
      <c r="F489" s="68">
        <f>+IFERROR(VLOOKUP($B489,[1]Feuil4!$1:$1048576,9,FALSE),0)</f>
        <v>0</v>
      </c>
      <c r="G489" s="68">
        <f>+IFERROR(VLOOKUP($B489,[1]Feuil4!$1:$1048576,4,FALSE),0)</f>
        <v>0</v>
      </c>
      <c r="H489" s="68">
        <f>+IFERROR(VLOOKUP($B489,[1]Feuil4!$1:$1048576,3,FALSE),0)</f>
        <v>0</v>
      </c>
      <c r="I489" s="68">
        <f>+IFERROR(VLOOKUP($B489,[1]Feuil4!$1:$1048576,2,FALSE),0)</f>
        <v>0</v>
      </c>
      <c r="J489" s="68">
        <f>+IFERROR(VLOOKUP($B489,[1]Feuil4!$1:$1048576,7,FALSE),0)</f>
        <v>0</v>
      </c>
      <c r="K489" s="68">
        <f>+IFERROR(VLOOKUP($B489,[1]Feuil4!$1:$1048576,8,FALSE),0)</f>
        <v>0</v>
      </c>
      <c r="L489" s="68">
        <f>+IFERROR(VLOOKUP($B489,[1]Feuil4!$1:$1048576,6,FALSE),0)</f>
        <v>0</v>
      </c>
      <c r="M489" s="68">
        <f>+IFERROR(VLOOKUP($B489,[1]Feuil4!$1:$1048576,5,FALSE),0)</f>
        <v>0</v>
      </c>
      <c r="N489" s="68">
        <f>+IFERROR(VLOOKUP($B489,[1]Feuil4!$1:$1048576,11,FALSE),0)</f>
        <v>0</v>
      </c>
      <c r="O489" s="68">
        <f>IFERROR(VLOOKUP(A489,'[2]TOTAL M11M12 par région'!$1:$1048576,14,FALSE),0)</f>
        <v>28239.481852220881</v>
      </c>
      <c r="P489" s="68">
        <f>IFERROR(VLOOKUP(A489,'[3]Recours excep-C2 2016'!$1:$1048576,36,FALSE),0)</f>
        <v>2774.6306127155713</v>
      </c>
      <c r="Q489" s="70">
        <f t="shared" si="7"/>
        <v>31014.11246493645</v>
      </c>
      <c r="R489"/>
    </row>
    <row r="490" spans="1:18" x14ac:dyDescent="0.25">
      <c r="A490" s="25" t="s">
        <v>460</v>
      </c>
      <c r="B490" s="6" t="s">
        <v>461</v>
      </c>
      <c r="C490" s="6" t="s">
        <v>50</v>
      </c>
      <c r="D490" s="6" t="s">
        <v>1067</v>
      </c>
      <c r="E490" s="68">
        <f>+IFERROR(VLOOKUP($B490,[1]Feuil4!$1:$1048576,10,FALSE),0)</f>
        <v>0</v>
      </c>
      <c r="F490" s="68">
        <f>+IFERROR(VLOOKUP($B490,[1]Feuil4!$1:$1048576,9,FALSE),0)</f>
        <v>0</v>
      </c>
      <c r="G490" s="68">
        <f>+IFERROR(VLOOKUP($B490,[1]Feuil4!$1:$1048576,4,FALSE),0)</f>
        <v>0</v>
      </c>
      <c r="H490" s="68">
        <f>+IFERROR(VLOOKUP($B490,[1]Feuil4!$1:$1048576,3,FALSE),0)</f>
        <v>0</v>
      </c>
      <c r="I490" s="68">
        <f>+IFERROR(VLOOKUP($B490,[1]Feuil4!$1:$1048576,2,FALSE),0)</f>
        <v>0</v>
      </c>
      <c r="J490" s="68">
        <f>+IFERROR(VLOOKUP($B490,[1]Feuil4!$1:$1048576,7,FALSE),0)</f>
        <v>0</v>
      </c>
      <c r="K490" s="68">
        <f>+IFERROR(VLOOKUP($B490,[1]Feuil4!$1:$1048576,8,FALSE),0)</f>
        <v>0</v>
      </c>
      <c r="L490" s="68">
        <f>+IFERROR(VLOOKUP($B490,[1]Feuil4!$1:$1048576,6,FALSE),0)</f>
        <v>0</v>
      </c>
      <c r="M490" s="68">
        <f>+IFERROR(VLOOKUP($B490,[1]Feuil4!$1:$1048576,5,FALSE),0)</f>
        <v>0</v>
      </c>
      <c r="N490" s="68">
        <f>+IFERROR(VLOOKUP($B490,[1]Feuil4!$1:$1048576,11,FALSE),0)</f>
        <v>0</v>
      </c>
      <c r="O490" s="68">
        <f>IFERROR(VLOOKUP(A490,'[2]TOTAL M11M12 par région'!$1:$1048576,14,FALSE),0)</f>
        <v>63683.229581185209</v>
      </c>
      <c r="P490" s="68">
        <f>IFERROR(VLOOKUP(A490,'[3]Recours excep-C2 2016'!$1:$1048576,36,FALSE),0)</f>
        <v>202420.99028432328</v>
      </c>
      <c r="Q490" s="70">
        <f t="shared" si="7"/>
        <v>266104.21986550849</v>
      </c>
      <c r="R490"/>
    </row>
    <row r="491" spans="1:18" x14ac:dyDescent="0.25">
      <c r="A491" s="25" t="s">
        <v>875</v>
      </c>
      <c r="B491" s="6" t="s">
        <v>876</v>
      </c>
      <c r="C491" s="6" t="s">
        <v>23</v>
      </c>
      <c r="D491" s="6" t="s">
        <v>1067</v>
      </c>
      <c r="E491" s="68">
        <f>+IFERROR(VLOOKUP($B491,[1]Feuil4!$1:$1048576,10,FALSE),0)</f>
        <v>0</v>
      </c>
      <c r="F491" s="68">
        <f>+IFERROR(VLOOKUP($B491,[1]Feuil4!$1:$1048576,9,FALSE),0)</f>
        <v>0</v>
      </c>
      <c r="G491" s="68">
        <f>+IFERROR(VLOOKUP($B491,[1]Feuil4!$1:$1048576,4,FALSE),0)</f>
        <v>0</v>
      </c>
      <c r="H491" s="68">
        <f>+IFERROR(VLOOKUP($B491,[1]Feuil4!$1:$1048576,3,FALSE),0)</f>
        <v>0</v>
      </c>
      <c r="I491" s="68">
        <f>+IFERROR(VLOOKUP($B491,[1]Feuil4!$1:$1048576,2,FALSE),0)</f>
        <v>0</v>
      </c>
      <c r="J491" s="68">
        <f>+IFERROR(VLOOKUP($B491,[1]Feuil4!$1:$1048576,7,FALSE),0)</f>
        <v>0</v>
      </c>
      <c r="K491" s="68">
        <f>+IFERROR(VLOOKUP($B491,[1]Feuil4!$1:$1048576,8,FALSE),0)</f>
        <v>0</v>
      </c>
      <c r="L491" s="68">
        <f>+IFERROR(VLOOKUP($B491,[1]Feuil4!$1:$1048576,6,FALSE),0)</f>
        <v>0</v>
      </c>
      <c r="M491" s="68">
        <f>+IFERROR(VLOOKUP($B491,[1]Feuil4!$1:$1048576,5,FALSE),0)</f>
        <v>0</v>
      </c>
      <c r="N491" s="68">
        <f>+IFERROR(VLOOKUP($B491,[1]Feuil4!$1:$1048576,11,FALSE),0)</f>
        <v>0</v>
      </c>
      <c r="O491" s="68">
        <f>IFERROR(VLOOKUP(A491,'[2]TOTAL M11M12 par région'!$1:$1048576,14,FALSE),0)</f>
        <v>9840.7521886578324</v>
      </c>
      <c r="P491" s="68">
        <f>IFERROR(VLOOKUP(A491,'[3]Recours excep-C2 2016'!$1:$1048576,36,FALSE),0)</f>
        <v>0</v>
      </c>
      <c r="Q491" s="70">
        <f t="shared" si="7"/>
        <v>9840.7521886578324</v>
      </c>
      <c r="R491"/>
    </row>
    <row r="492" spans="1:18" x14ac:dyDescent="0.25">
      <c r="A492" s="25" t="s">
        <v>861</v>
      </c>
      <c r="B492" s="6" t="s">
        <v>985</v>
      </c>
      <c r="C492" s="6" t="s">
        <v>20</v>
      </c>
      <c r="D492" s="6" t="s">
        <v>1067</v>
      </c>
      <c r="E492" s="68">
        <f>+IFERROR(VLOOKUP($B492,[1]Feuil4!$1:$1048576,10,FALSE),0)</f>
        <v>0</v>
      </c>
      <c r="F492" s="68">
        <f>+IFERROR(VLOOKUP($B492,[1]Feuil4!$1:$1048576,9,FALSE),0)</f>
        <v>0</v>
      </c>
      <c r="G492" s="68">
        <f>+IFERROR(VLOOKUP($B492,[1]Feuil4!$1:$1048576,4,FALSE),0)</f>
        <v>0</v>
      </c>
      <c r="H492" s="68">
        <f>+IFERROR(VLOOKUP($B492,[1]Feuil4!$1:$1048576,3,FALSE),0)</f>
        <v>0</v>
      </c>
      <c r="I492" s="68">
        <f>+IFERROR(VLOOKUP($B492,[1]Feuil4!$1:$1048576,2,FALSE),0)</f>
        <v>0</v>
      </c>
      <c r="J492" s="68">
        <f>+IFERROR(VLOOKUP($B492,[1]Feuil4!$1:$1048576,7,FALSE),0)</f>
        <v>0</v>
      </c>
      <c r="K492" s="68">
        <f>+IFERROR(VLOOKUP($B492,[1]Feuil4!$1:$1048576,8,FALSE),0)</f>
        <v>0</v>
      </c>
      <c r="L492" s="68">
        <f>+IFERROR(VLOOKUP($B492,[1]Feuil4!$1:$1048576,6,FALSE),0)</f>
        <v>0</v>
      </c>
      <c r="M492" s="68">
        <f>+IFERROR(VLOOKUP($B492,[1]Feuil4!$1:$1048576,5,FALSE),0)</f>
        <v>0</v>
      </c>
      <c r="N492" s="68">
        <f>+IFERROR(VLOOKUP($B492,[1]Feuil4!$1:$1048576,11,FALSE),0)</f>
        <v>0</v>
      </c>
      <c r="O492" s="68">
        <f>IFERROR(VLOOKUP(A492,'[2]TOTAL M11M12 par région'!$1:$1048576,14,FALSE),0)</f>
        <v>105.77307746246697</v>
      </c>
      <c r="P492" s="68">
        <f>IFERROR(VLOOKUP(A492,'[3]Recours excep-C2 2016'!$1:$1048576,36,FALSE),0)</f>
        <v>0</v>
      </c>
      <c r="Q492" s="70">
        <f t="shared" si="7"/>
        <v>105.77307746246697</v>
      </c>
      <c r="R492"/>
    </row>
    <row r="493" spans="1:18" x14ac:dyDescent="0.25">
      <c r="A493" s="6" t="s">
        <v>458</v>
      </c>
      <c r="B493" s="6" t="s">
        <v>459</v>
      </c>
      <c r="C493" s="6" t="s">
        <v>50</v>
      </c>
      <c r="D493" s="6" t="s">
        <v>1067</v>
      </c>
      <c r="E493" s="68">
        <f>+IFERROR(VLOOKUP($B493,[1]Feuil4!$1:$1048576,10,FALSE),0)</f>
        <v>0</v>
      </c>
      <c r="F493" s="68">
        <f>+IFERROR(VLOOKUP($B493,[1]Feuil4!$1:$1048576,9,FALSE),0)</f>
        <v>0</v>
      </c>
      <c r="G493" s="68">
        <f>+IFERROR(VLOOKUP($B493,[1]Feuil4!$1:$1048576,4,FALSE),0)</f>
        <v>0</v>
      </c>
      <c r="H493" s="68">
        <f>+IFERROR(VLOOKUP($B493,[1]Feuil4!$1:$1048576,3,FALSE),0)</f>
        <v>0</v>
      </c>
      <c r="I493" s="68">
        <f>+IFERROR(VLOOKUP($B493,[1]Feuil4!$1:$1048576,2,FALSE),0)</f>
        <v>0</v>
      </c>
      <c r="J493" s="68">
        <f>+IFERROR(VLOOKUP($B493,[1]Feuil4!$1:$1048576,7,FALSE),0)</f>
        <v>0</v>
      </c>
      <c r="K493" s="68">
        <f>+IFERROR(VLOOKUP($B493,[1]Feuil4!$1:$1048576,8,FALSE),0)</f>
        <v>0</v>
      </c>
      <c r="L493" s="68">
        <f>+IFERROR(VLOOKUP($B493,[1]Feuil4!$1:$1048576,6,FALSE),0)</f>
        <v>0</v>
      </c>
      <c r="M493" s="68">
        <f>+IFERROR(VLOOKUP($B493,[1]Feuil4!$1:$1048576,5,FALSE),0)</f>
        <v>0</v>
      </c>
      <c r="N493" s="68">
        <f>+IFERROR(VLOOKUP($B493,[1]Feuil4!$1:$1048576,11,FALSE),0)</f>
        <v>0</v>
      </c>
      <c r="O493" s="68">
        <f>IFERROR(VLOOKUP(A493,'[2]TOTAL M11M12 par région'!$1:$1048576,14,FALSE),0)</f>
        <v>34776.401398220478</v>
      </c>
      <c r="P493" s="68">
        <f>IFERROR(VLOOKUP(A493,'[3]Recours excep-C2 2016'!$1:$1048576,36,FALSE),0)</f>
        <v>362614.89435296826</v>
      </c>
      <c r="Q493" s="70">
        <f t="shared" si="7"/>
        <v>397391.29575118877</v>
      </c>
      <c r="R493"/>
    </row>
    <row r="494" spans="1:18" x14ac:dyDescent="0.25">
      <c r="A494" s="25" t="s">
        <v>862</v>
      </c>
      <c r="B494" s="6" t="s">
        <v>863</v>
      </c>
      <c r="C494" s="6" t="s">
        <v>78</v>
      </c>
      <c r="D494" s="6" t="s">
        <v>1067</v>
      </c>
      <c r="E494" s="68">
        <f>+IFERROR(VLOOKUP($B494,[1]Feuil4!$1:$1048576,10,FALSE),0)</f>
        <v>0</v>
      </c>
      <c r="F494" s="68">
        <f>+IFERROR(VLOOKUP($B494,[1]Feuil4!$1:$1048576,9,FALSE),0)</f>
        <v>0</v>
      </c>
      <c r="G494" s="68">
        <f>+IFERROR(VLOOKUP($B494,[1]Feuil4!$1:$1048576,4,FALSE),0)</f>
        <v>0</v>
      </c>
      <c r="H494" s="68">
        <f>+IFERROR(VLOOKUP($B494,[1]Feuil4!$1:$1048576,3,FALSE),0)</f>
        <v>0</v>
      </c>
      <c r="I494" s="68">
        <f>+IFERROR(VLOOKUP($B494,[1]Feuil4!$1:$1048576,2,FALSE),0)</f>
        <v>0</v>
      </c>
      <c r="J494" s="68">
        <f>+IFERROR(VLOOKUP($B494,[1]Feuil4!$1:$1048576,7,FALSE),0)</f>
        <v>0</v>
      </c>
      <c r="K494" s="68">
        <f>+IFERROR(VLOOKUP($B494,[1]Feuil4!$1:$1048576,8,FALSE),0)</f>
        <v>0</v>
      </c>
      <c r="L494" s="68">
        <f>+IFERROR(VLOOKUP($B494,[1]Feuil4!$1:$1048576,6,FALSE),0)</f>
        <v>0</v>
      </c>
      <c r="M494" s="68">
        <f>+IFERROR(VLOOKUP($B494,[1]Feuil4!$1:$1048576,5,FALSE),0)</f>
        <v>0</v>
      </c>
      <c r="N494" s="68">
        <f>+IFERROR(VLOOKUP($B494,[1]Feuil4!$1:$1048576,11,FALSE),0)</f>
        <v>0</v>
      </c>
      <c r="O494" s="68">
        <f>IFERROR(VLOOKUP(A494,'[2]TOTAL M11M12 par région'!$1:$1048576,14,FALSE),0)</f>
        <v>29346.933876367286</v>
      </c>
      <c r="P494" s="68">
        <f>IFERROR(VLOOKUP(A494,'[3]Recours excep-C2 2016'!$1:$1048576,36,FALSE),0)</f>
        <v>4183.6995500699777</v>
      </c>
      <c r="Q494" s="70">
        <f t="shared" si="7"/>
        <v>33530.633426437264</v>
      </c>
      <c r="R494"/>
    </row>
    <row r="495" spans="1:18" x14ac:dyDescent="0.25">
      <c r="A495" s="6" t="s">
        <v>462</v>
      </c>
      <c r="B495" s="6" t="s">
        <v>463</v>
      </c>
      <c r="C495" s="6" t="s">
        <v>23</v>
      </c>
      <c r="D495" s="6" t="s">
        <v>1067</v>
      </c>
      <c r="E495" s="68">
        <f>+IFERROR(VLOOKUP($B495,[1]Feuil4!$1:$1048576,10,FALSE),0)</f>
        <v>0</v>
      </c>
      <c r="F495" s="68">
        <f>+IFERROR(VLOOKUP($B495,[1]Feuil4!$1:$1048576,9,FALSE),0)</f>
        <v>0</v>
      </c>
      <c r="G495" s="68">
        <f>+IFERROR(VLOOKUP($B495,[1]Feuil4!$1:$1048576,4,FALSE),0)</f>
        <v>0</v>
      </c>
      <c r="H495" s="68">
        <f>+IFERROR(VLOOKUP($B495,[1]Feuil4!$1:$1048576,3,FALSE),0)</f>
        <v>0</v>
      </c>
      <c r="I495" s="68">
        <f>+IFERROR(VLOOKUP($B495,[1]Feuil4!$1:$1048576,2,FALSE),0)</f>
        <v>0</v>
      </c>
      <c r="J495" s="68">
        <f>+IFERROR(VLOOKUP($B495,[1]Feuil4!$1:$1048576,7,FALSE),0)</f>
        <v>0</v>
      </c>
      <c r="K495" s="68">
        <f>+IFERROR(VLOOKUP($B495,[1]Feuil4!$1:$1048576,8,FALSE),0)</f>
        <v>0</v>
      </c>
      <c r="L495" s="68">
        <f>+IFERROR(VLOOKUP($B495,[1]Feuil4!$1:$1048576,6,FALSE),0)</f>
        <v>0</v>
      </c>
      <c r="M495" s="68">
        <f>+IFERROR(VLOOKUP($B495,[1]Feuil4!$1:$1048576,5,FALSE),0)</f>
        <v>0</v>
      </c>
      <c r="N495" s="68">
        <f>+IFERROR(VLOOKUP($B495,[1]Feuil4!$1:$1048576,11,FALSE),0)</f>
        <v>0</v>
      </c>
      <c r="O495" s="68">
        <f>IFERROR(VLOOKUP(A495,'[2]TOTAL M11M12 par région'!$1:$1048576,14,FALSE),0)</f>
        <v>7590.5701080792423</v>
      </c>
      <c r="P495" s="68">
        <f>IFERROR(VLOOKUP(A495,'[3]Recours excep-C2 2016'!$1:$1048576,36,FALSE),0)</f>
        <v>0</v>
      </c>
      <c r="Q495" s="70">
        <f t="shared" si="7"/>
        <v>7590.5701080792423</v>
      </c>
      <c r="R495"/>
    </row>
    <row r="496" spans="1:18" x14ac:dyDescent="0.25">
      <c r="A496" s="25" t="s">
        <v>864</v>
      </c>
      <c r="B496" s="20" t="s">
        <v>865</v>
      </c>
      <c r="C496" s="26" t="s">
        <v>78</v>
      </c>
      <c r="D496" s="6" t="s">
        <v>1067</v>
      </c>
      <c r="E496" s="68">
        <f>+IFERROR(VLOOKUP($B496,[1]Feuil4!$1:$1048576,10,FALSE),0)</f>
        <v>0</v>
      </c>
      <c r="F496" s="68">
        <f>+IFERROR(VLOOKUP($B496,[1]Feuil4!$1:$1048576,9,FALSE),0)</f>
        <v>0</v>
      </c>
      <c r="G496" s="68">
        <f>+IFERROR(VLOOKUP($B496,[1]Feuil4!$1:$1048576,4,FALSE),0)</f>
        <v>0</v>
      </c>
      <c r="H496" s="68">
        <f>+IFERROR(VLOOKUP($B496,[1]Feuil4!$1:$1048576,3,FALSE),0)</f>
        <v>0</v>
      </c>
      <c r="I496" s="68">
        <f>+IFERROR(VLOOKUP($B496,[1]Feuil4!$1:$1048576,2,FALSE),0)</f>
        <v>0</v>
      </c>
      <c r="J496" s="68">
        <f>+IFERROR(VLOOKUP($B496,[1]Feuil4!$1:$1048576,7,FALSE),0)</f>
        <v>0</v>
      </c>
      <c r="K496" s="68">
        <f>+IFERROR(VLOOKUP($B496,[1]Feuil4!$1:$1048576,8,FALSE),0)</f>
        <v>0</v>
      </c>
      <c r="L496" s="68">
        <f>+IFERROR(VLOOKUP($B496,[1]Feuil4!$1:$1048576,6,FALSE),0)</f>
        <v>0</v>
      </c>
      <c r="M496" s="68">
        <f>+IFERROR(VLOOKUP($B496,[1]Feuil4!$1:$1048576,5,FALSE),0)</f>
        <v>0</v>
      </c>
      <c r="N496" s="68">
        <f>+IFERROR(VLOOKUP($B496,[1]Feuil4!$1:$1048576,11,FALSE),0)</f>
        <v>0</v>
      </c>
      <c r="O496" s="68">
        <f>IFERROR(VLOOKUP(A496,'[2]TOTAL M11M12 par région'!$1:$1048576,14,FALSE),0)</f>
        <v>16450.123076335469</v>
      </c>
      <c r="P496" s="68">
        <f>IFERROR(VLOOKUP(A496,'[3]Recours excep-C2 2016'!$1:$1048576,36,FALSE),0)</f>
        <v>0</v>
      </c>
      <c r="Q496" s="70">
        <f t="shared" si="7"/>
        <v>16450.123076335469</v>
      </c>
      <c r="R496"/>
    </row>
    <row r="497" spans="1:18" x14ac:dyDescent="0.25">
      <c r="A497" s="6" t="s">
        <v>466</v>
      </c>
      <c r="B497" s="6" t="s">
        <v>467</v>
      </c>
      <c r="C497" s="6" t="s">
        <v>78</v>
      </c>
      <c r="D497" s="6" t="s">
        <v>1067</v>
      </c>
      <c r="E497" s="68">
        <f>+IFERROR(VLOOKUP($B497,[1]Feuil4!$1:$1048576,10,FALSE),0)</f>
        <v>0</v>
      </c>
      <c r="F497" s="68">
        <f>+IFERROR(VLOOKUP($B497,[1]Feuil4!$1:$1048576,9,FALSE),0)</f>
        <v>0</v>
      </c>
      <c r="G497" s="68">
        <f>+IFERROR(VLOOKUP($B497,[1]Feuil4!$1:$1048576,4,FALSE),0)</f>
        <v>0</v>
      </c>
      <c r="H497" s="68">
        <f>+IFERROR(VLOOKUP($B497,[1]Feuil4!$1:$1048576,3,FALSE),0)</f>
        <v>0</v>
      </c>
      <c r="I497" s="68">
        <f>+IFERROR(VLOOKUP($B497,[1]Feuil4!$1:$1048576,2,FALSE),0)</f>
        <v>0</v>
      </c>
      <c r="J497" s="68">
        <f>+IFERROR(VLOOKUP($B497,[1]Feuil4!$1:$1048576,7,FALSE),0)</f>
        <v>0</v>
      </c>
      <c r="K497" s="68">
        <f>+IFERROR(VLOOKUP($B497,[1]Feuil4!$1:$1048576,8,FALSE),0)</f>
        <v>0</v>
      </c>
      <c r="L497" s="68">
        <f>+IFERROR(VLOOKUP($B497,[1]Feuil4!$1:$1048576,6,FALSE),0)</f>
        <v>0</v>
      </c>
      <c r="M497" s="68">
        <f>+IFERROR(VLOOKUP($B497,[1]Feuil4!$1:$1048576,5,FALSE),0)</f>
        <v>0</v>
      </c>
      <c r="N497" s="68">
        <f>+IFERROR(VLOOKUP($B497,[1]Feuil4!$1:$1048576,11,FALSE),0)</f>
        <v>0</v>
      </c>
      <c r="O497" s="68">
        <f>IFERROR(VLOOKUP(A497,'[2]TOTAL M11M12 par région'!$1:$1048576,14,FALSE),0)</f>
        <v>40898.433169866184</v>
      </c>
      <c r="P497" s="68">
        <f>IFERROR(VLOOKUP(A497,'[3]Recours excep-C2 2016'!$1:$1048576,36,FALSE),0)</f>
        <v>7809.1487381593688</v>
      </c>
      <c r="Q497" s="70">
        <f t="shared" si="7"/>
        <v>48707.581908025553</v>
      </c>
      <c r="R497"/>
    </row>
    <row r="498" spans="1:18" hidden="1" x14ac:dyDescent="0.25">
      <c r="A498" s="38" t="s">
        <v>1173</v>
      </c>
      <c r="B498" s="6" t="s">
        <v>469</v>
      </c>
      <c r="C498" s="6" t="s">
        <v>78</v>
      </c>
      <c r="D498" s="6" t="s">
        <v>1067</v>
      </c>
      <c r="E498" s="68">
        <f>+IFERROR(VLOOKUP($B498,[1]Feuil4!$1:$1048576,10,FALSE),0)</f>
        <v>0</v>
      </c>
      <c r="F498" s="68">
        <f>+IFERROR(VLOOKUP($B498,[1]Feuil4!$1:$1048576,9,FALSE),0)</f>
        <v>0</v>
      </c>
      <c r="G498" s="68">
        <f>+IFERROR(VLOOKUP($B498,[1]Feuil4!$1:$1048576,4,FALSE),0)</f>
        <v>0</v>
      </c>
      <c r="H498" s="68">
        <f>+IFERROR(VLOOKUP($B498,[1]Feuil4!$1:$1048576,3,FALSE),0)</f>
        <v>0</v>
      </c>
      <c r="I498" s="68">
        <f>+IFERROR(VLOOKUP($B498,[1]Feuil4!$1:$1048576,2,FALSE),0)</f>
        <v>0</v>
      </c>
      <c r="J498" s="68">
        <f>+IFERROR(VLOOKUP($B498,[1]Feuil4!$1:$1048576,7,FALSE),0)</f>
        <v>0</v>
      </c>
      <c r="K498" s="68">
        <f>+IFERROR(VLOOKUP($B498,[1]Feuil4!$1:$1048576,8,FALSE),0)</f>
        <v>0</v>
      </c>
      <c r="L498" s="68">
        <f>+IFERROR(VLOOKUP($B498,[1]Feuil4!$1:$1048576,6,FALSE),0)</f>
        <v>0</v>
      </c>
      <c r="M498" s="68">
        <f>+IFERROR(VLOOKUP($B498,[1]Feuil4!$1:$1048576,5,FALSE),0)</f>
        <v>0</v>
      </c>
      <c r="N498" s="68">
        <f>+IFERROR(VLOOKUP($B498,[1]Feuil4!$1:$1048576,11,FALSE),0)</f>
        <v>0</v>
      </c>
      <c r="O498" s="68">
        <f>IFERROR(VLOOKUP(A498,'[2]TOTAL M11M12 par région'!$1:$1048576,14,FALSE),0)</f>
        <v>0</v>
      </c>
      <c r="P498" s="68">
        <f>IFERROR(VLOOKUP(A498,'[3]Recours excep-C2 2016'!$1:$1048576,36,FALSE),0)</f>
        <v>0</v>
      </c>
      <c r="Q498" s="70">
        <f t="shared" si="7"/>
        <v>0</v>
      </c>
      <c r="R498"/>
    </row>
    <row r="499" spans="1:18" x14ac:dyDescent="0.25">
      <c r="A499" s="6" t="s">
        <v>410</v>
      </c>
      <c r="B499" s="6" t="s">
        <v>411</v>
      </c>
      <c r="C499" s="6" t="s">
        <v>23</v>
      </c>
      <c r="D499" s="6" t="s">
        <v>1067</v>
      </c>
      <c r="E499" s="68">
        <f>+IFERROR(VLOOKUP($B499,[1]Feuil4!$1:$1048576,10,FALSE),0)</f>
        <v>0</v>
      </c>
      <c r="F499" s="68">
        <f>+IFERROR(VLOOKUP($B499,[1]Feuil4!$1:$1048576,9,FALSE),0)</f>
        <v>0</v>
      </c>
      <c r="G499" s="68">
        <f>+IFERROR(VLOOKUP($B499,[1]Feuil4!$1:$1048576,4,FALSE),0)</f>
        <v>0</v>
      </c>
      <c r="H499" s="68">
        <f>+IFERROR(VLOOKUP($B499,[1]Feuil4!$1:$1048576,3,FALSE),0)</f>
        <v>0</v>
      </c>
      <c r="I499" s="68">
        <f>+IFERROR(VLOOKUP($B499,[1]Feuil4!$1:$1048576,2,FALSE),0)</f>
        <v>0</v>
      </c>
      <c r="J499" s="68">
        <f>+IFERROR(VLOOKUP($B499,[1]Feuil4!$1:$1048576,7,FALSE),0)</f>
        <v>0</v>
      </c>
      <c r="K499" s="68">
        <f>+IFERROR(VLOOKUP($B499,[1]Feuil4!$1:$1048576,8,FALSE),0)</f>
        <v>0</v>
      </c>
      <c r="L499" s="68">
        <f>+IFERROR(VLOOKUP($B499,[1]Feuil4!$1:$1048576,6,FALSE),0)</f>
        <v>0</v>
      </c>
      <c r="M499" s="68">
        <f>+IFERROR(VLOOKUP($B499,[1]Feuil4!$1:$1048576,5,FALSE),0)</f>
        <v>0</v>
      </c>
      <c r="N499" s="68">
        <f>+IFERROR(VLOOKUP($B499,[1]Feuil4!$1:$1048576,11,FALSE),0)</f>
        <v>0</v>
      </c>
      <c r="O499" s="68">
        <f>IFERROR(VLOOKUP(A499,'[2]TOTAL M11M12 par région'!$1:$1048576,14,FALSE),0)</f>
        <v>35941.90179755431</v>
      </c>
      <c r="P499" s="68">
        <f>IFERROR(VLOOKUP(A499,'[3]Recours excep-C2 2016'!$1:$1048576,36,FALSE),0)</f>
        <v>0</v>
      </c>
      <c r="Q499" s="70">
        <f t="shared" si="7"/>
        <v>35941.90179755431</v>
      </c>
      <c r="R499"/>
    </row>
    <row r="500" spans="1:18" x14ac:dyDescent="0.25">
      <c r="A500" s="25" t="s">
        <v>437</v>
      </c>
      <c r="B500" s="6" t="s">
        <v>438</v>
      </c>
      <c r="C500" s="6" t="s">
        <v>17</v>
      </c>
      <c r="D500" s="6" t="s">
        <v>1067</v>
      </c>
      <c r="E500" s="68">
        <f>+IFERROR(VLOOKUP($B500,[1]Feuil4!$1:$1048576,10,FALSE),0)</f>
        <v>0</v>
      </c>
      <c r="F500" s="68">
        <f>+IFERROR(VLOOKUP($B500,[1]Feuil4!$1:$1048576,9,FALSE),0)</f>
        <v>0</v>
      </c>
      <c r="G500" s="68">
        <f>+IFERROR(VLOOKUP($B500,[1]Feuil4!$1:$1048576,4,FALSE),0)</f>
        <v>241000</v>
      </c>
      <c r="H500" s="68">
        <f>+IFERROR(VLOOKUP($B500,[1]Feuil4!$1:$1048576,3,FALSE),0)</f>
        <v>0</v>
      </c>
      <c r="I500" s="68">
        <f>+IFERROR(VLOOKUP($B500,[1]Feuil4!$1:$1048576,2,FALSE),0)</f>
        <v>0</v>
      </c>
      <c r="J500" s="68">
        <f>+IFERROR(VLOOKUP($B500,[1]Feuil4!$1:$1048576,7,FALSE),0)</f>
        <v>0</v>
      </c>
      <c r="K500" s="68">
        <f>+IFERROR(VLOOKUP($B500,[1]Feuil4!$1:$1048576,8,FALSE),0)</f>
        <v>0</v>
      </c>
      <c r="L500" s="68">
        <f>+IFERROR(VLOOKUP($B500,[1]Feuil4!$1:$1048576,6,FALSE),0)</f>
        <v>0</v>
      </c>
      <c r="M500" s="68">
        <f>+IFERROR(VLOOKUP($B500,[1]Feuil4!$1:$1048576,5,FALSE),0)</f>
        <v>0</v>
      </c>
      <c r="N500" s="68">
        <f>+IFERROR(VLOOKUP($B500,[1]Feuil4!$1:$1048576,11,FALSE),0)</f>
        <v>0</v>
      </c>
      <c r="O500" s="68">
        <f>IFERROR(VLOOKUP(A500,'[2]TOTAL M11M12 par région'!$1:$1048576,14,FALSE),0)</f>
        <v>295823.16541083646</v>
      </c>
      <c r="P500" s="68">
        <f>IFERROR(VLOOKUP(A500,'[3]Recours excep-C2 2016'!$1:$1048576,36,FALSE),0)</f>
        <v>887888.71803124272</v>
      </c>
      <c r="Q500" s="70">
        <f t="shared" si="7"/>
        <v>1424711.8834420792</v>
      </c>
      <c r="R500"/>
    </row>
    <row r="501" spans="1:18" s="63" customFormat="1" x14ac:dyDescent="0.25">
      <c r="A501" s="71" t="s">
        <v>1236</v>
      </c>
      <c r="B501" s="64" t="s">
        <v>917</v>
      </c>
      <c r="C501" s="64" t="s">
        <v>78</v>
      </c>
      <c r="D501" s="64" t="s">
        <v>1067</v>
      </c>
      <c r="E501" s="68">
        <f>+IFERROR(VLOOKUP($B501,[1]Feuil4!$1:$1048576,10,FALSE),0)</f>
        <v>0</v>
      </c>
      <c r="F501" s="68">
        <f>+IFERROR(VLOOKUP($B501,[1]Feuil4!$1:$1048576,9,FALSE),0)</f>
        <v>0</v>
      </c>
      <c r="G501" s="68">
        <f>+IFERROR(VLOOKUP($B501,[1]Feuil4!$1:$1048576,4,FALSE),0)</f>
        <v>0</v>
      </c>
      <c r="H501" s="68">
        <f>+IFERROR(VLOOKUP($B501,[1]Feuil4!$1:$1048576,3,FALSE),0)</f>
        <v>0</v>
      </c>
      <c r="I501" s="68">
        <f>+IFERROR(VLOOKUP($B501,[1]Feuil4!$1:$1048576,2,FALSE),0)</f>
        <v>0</v>
      </c>
      <c r="J501" s="68">
        <f>+IFERROR(VLOOKUP($B501,[1]Feuil4!$1:$1048576,7,FALSE),0)</f>
        <v>0</v>
      </c>
      <c r="K501" s="68">
        <f>+IFERROR(VLOOKUP($B501,[1]Feuil4!$1:$1048576,8,FALSE),0)</f>
        <v>0</v>
      </c>
      <c r="L501" s="68">
        <f>+IFERROR(VLOOKUP($B501,[1]Feuil4!$1:$1048576,6,FALSE),0)</f>
        <v>0</v>
      </c>
      <c r="M501" s="68">
        <f>+IFERROR(VLOOKUP($B501,[1]Feuil4!$1:$1048576,5,FALSE),0)</f>
        <v>0</v>
      </c>
      <c r="N501" s="68">
        <f>+IFERROR(VLOOKUP($B501,[1]Feuil4!$1:$1048576,11,FALSE),0)</f>
        <v>0</v>
      </c>
      <c r="O501" s="68">
        <f>IFERROR(VLOOKUP(A501,'[2]TOTAL M11M12 par région'!$1:$1048576,14,FALSE),0)</f>
        <v>1066.0014757294666</v>
      </c>
      <c r="P501" s="68">
        <f>IFERROR(VLOOKUP(A501,'[3]Recours excep-C2 2016'!$1:$1048576,36,FALSE),0)</f>
        <v>0</v>
      </c>
      <c r="Q501" s="70">
        <f t="shared" si="7"/>
        <v>1066.0014757294666</v>
      </c>
    </row>
    <row r="502" spans="1:18" x14ac:dyDescent="0.25">
      <c r="A502" s="6" t="s">
        <v>442</v>
      </c>
      <c r="B502" s="6" t="s">
        <v>443</v>
      </c>
      <c r="C502" s="6" t="s">
        <v>20</v>
      </c>
      <c r="D502" s="6" t="s">
        <v>1067</v>
      </c>
      <c r="E502" s="68">
        <f>+IFERROR(VLOOKUP($B502,[1]Feuil4!$1:$1048576,10,FALSE),0)</f>
        <v>0</v>
      </c>
      <c r="F502" s="68">
        <f>+IFERROR(VLOOKUP($B502,[1]Feuil4!$1:$1048576,9,FALSE),0)</f>
        <v>0</v>
      </c>
      <c r="G502" s="68">
        <f>+IFERROR(VLOOKUP($B502,[1]Feuil4!$1:$1048576,4,FALSE),0)</f>
        <v>0</v>
      </c>
      <c r="H502" s="68">
        <f>+IFERROR(VLOOKUP($B502,[1]Feuil4!$1:$1048576,3,FALSE),0)</f>
        <v>0</v>
      </c>
      <c r="I502" s="68">
        <f>+IFERROR(VLOOKUP($B502,[1]Feuil4!$1:$1048576,2,FALSE),0)</f>
        <v>0</v>
      </c>
      <c r="J502" s="68">
        <f>+IFERROR(VLOOKUP($B502,[1]Feuil4!$1:$1048576,7,FALSE),0)</f>
        <v>0</v>
      </c>
      <c r="K502" s="68">
        <f>+IFERROR(VLOOKUP($B502,[1]Feuil4!$1:$1048576,8,FALSE),0)</f>
        <v>0</v>
      </c>
      <c r="L502" s="68">
        <f>+IFERROR(VLOOKUP($B502,[1]Feuil4!$1:$1048576,6,FALSE),0)</f>
        <v>0</v>
      </c>
      <c r="M502" s="68">
        <f>+IFERROR(VLOOKUP($B502,[1]Feuil4!$1:$1048576,5,FALSE),0)</f>
        <v>0</v>
      </c>
      <c r="N502" s="68">
        <f>+IFERROR(VLOOKUP($B502,[1]Feuil4!$1:$1048576,11,FALSE),0)</f>
        <v>0</v>
      </c>
      <c r="O502" s="68">
        <f>IFERROR(VLOOKUP(A502,'[2]TOTAL M11M12 par région'!$1:$1048576,14,FALSE),0)</f>
        <v>7729.420476160165</v>
      </c>
      <c r="P502" s="68">
        <f>IFERROR(VLOOKUP(A502,'[3]Recours excep-C2 2016'!$1:$1048576,36,FALSE),0)</f>
        <v>730.62788520335073</v>
      </c>
      <c r="Q502" s="70">
        <f t="shared" si="7"/>
        <v>8460.0483613635151</v>
      </c>
      <c r="R502"/>
    </row>
    <row r="503" spans="1:18" x14ac:dyDescent="0.25">
      <c r="A503" s="25" t="s">
        <v>867</v>
      </c>
      <c r="B503" s="6" t="s">
        <v>784</v>
      </c>
      <c r="C503" s="6" t="s">
        <v>78</v>
      </c>
      <c r="D503" s="6" t="s">
        <v>1067</v>
      </c>
      <c r="E503" s="68">
        <f>+IFERROR(VLOOKUP($B503,[1]Feuil4!$1:$1048576,10,FALSE),0)</f>
        <v>0</v>
      </c>
      <c r="F503" s="68">
        <f>+IFERROR(VLOOKUP($B503,[1]Feuil4!$1:$1048576,9,FALSE),0)</f>
        <v>0</v>
      </c>
      <c r="G503" s="68">
        <f>+IFERROR(VLOOKUP($B503,[1]Feuil4!$1:$1048576,4,FALSE),0)</f>
        <v>0</v>
      </c>
      <c r="H503" s="68">
        <f>+IFERROR(VLOOKUP($B503,[1]Feuil4!$1:$1048576,3,FALSE),0)</f>
        <v>0</v>
      </c>
      <c r="I503" s="68">
        <f>+IFERROR(VLOOKUP($B503,[1]Feuil4!$1:$1048576,2,FALSE),0)</f>
        <v>0</v>
      </c>
      <c r="J503" s="68">
        <f>+IFERROR(VLOOKUP($B503,[1]Feuil4!$1:$1048576,7,FALSE),0)</f>
        <v>0</v>
      </c>
      <c r="K503" s="68">
        <f>+IFERROR(VLOOKUP($B503,[1]Feuil4!$1:$1048576,8,FALSE),0)</f>
        <v>0</v>
      </c>
      <c r="L503" s="68">
        <f>+IFERROR(VLOOKUP($B503,[1]Feuil4!$1:$1048576,6,FALSE),0)</f>
        <v>0</v>
      </c>
      <c r="M503" s="68">
        <f>+IFERROR(VLOOKUP($B503,[1]Feuil4!$1:$1048576,5,FALSE),0)</f>
        <v>0</v>
      </c>
      <c r="N503" s="68">
        <f>+IFERROR(VLOOKUP($B503,[1]Feuil4!$1:$1048576,11,FALSE),0)</f>
        <v>0</v>
      </c>
      <c r="O503" s="68">
        <f>IFERROR(VLOOKUP(A503,'[2]TOTAL M11M12 par région'!$1:$1048576,14,FALSE),0)</f>
        <v>22458.08717627739</v>
      </c>
      <c r="P503" s="68">
        <f>IFERROR(VLOOKUP(A503,'[3]Recours excep-C2 2016'!$1:$1048576,36,FALSE),0)</f>
        <v>5697.1100581156797</v>
      </c>
      <c r="Q503" s="70">
        <f t="shared" si="7"/>
        <v>28155.197234393068</v>
      </c>
      <c r="R503"/>
    </row>
    <row r="504" spans="1:18" x14ac:dyDescent="0.25">
      <c r="A504" s="25" t="s">
        <v>868</v>
      </c>
      <c r="B504" s="6" t="s">
        <v>869</v>
      </c>
      <c r="C504" s="6" t="s">
        <v>78</v>
      </c>
      <c r="D504" s="6" t="s">
        <v>1067</v>
      </c>
      <c r="E504" s="68">
        <f>+IFERROR(VLOOKUP($B504,[1]Feuil4!$1:$1048576,10,FALSE),0)</f>
        <v>0</v>
      </c>
      <c r="F504" s="68">
        <f>+IFERROR(VLOOKUP($B504,[1]Feuil4!$1:$1048576,9,FALSE),0)</f>
        <v>0</v>
      </c>
      <c r="G504" s="68">
        <f>+IFERROR(VLOOKUP($B504,[1]Feuil4!$1:$1048576,4,FALSE),0)</f>
        <v>0</v>
      </c>
      <c r="H504" s="68">
        <f>+IFERROR(VLOOKUP($B504,[1]Feuil4!$1:$1048576,3,FALSE),0)</f>
        <v>0</v>
      </c>
      <c r="I504" s="68">
        <f>+IFERROR(VLOOKUP($B504,[1]Feuil4!$1:$1048576,2,FALSE),0)</f>
        <v>0</v>
      </c>
      <c r="J504" s="68">
        <f>+IFERROR(VLOOKUP($B504,[1]Feuil4!$1:$1048576,7,FALSE),0)</f>
        <v>0</v>
      </c>
      <c r="K504" s="68">
        <f>+IFERROR(VLOOKUP($B504,[1]Feuil4!$1:$1048576,8,FALSE),0)</f>
        <v>0</v>
      </c>
      <c r="L504" s="68">
        <f>+IFERROR(VLOOKUP($B504,[1]Feuil4!$1:$1048576,6,FALSE),0)</f>
        <v>0</v>
      </c>
      <c r="M504" s="68">
        <f>+IFERROR(VLOOKUP($B504,[1]Feuil4!$1:$1048576,5,FALSE),0)</f>
        <v>0</v>
      </c>
      <c r="N504" s="68">
        <f>+IFERROR(VLOOKUP($B504,[1]Feuil4!$1:$1048576,11,FALSE),0)</f>
        <v>0</v>
      </c>
      <c r="O504" s="68">
        <f>IFERROR(VLOOKUP(A504,'[2]TOTAL M11M12 par région'!$1:$1048576,14,FALSE),0)</f>
        <v>34577.796133624215</v>
      </c>
      <c r="P504" s="68">
        <f>IFERROR(VLOOKUP(A504,'[3]Recours excep-C2 2016'!$1:$1048576,36,FALSE),0)</f>
        <v>0</v>
      </c>
      <c r="Q504" s="70">
        <f t="shared" si="7"/>
        <v>34577.796133624215</v>
      </c>
      <c r="R504"/>
    </row>
    <row r="505" spans="1:18" hidden="1" x14ac:dyDescent="0.25">
      <c r="A505" s="6">
        <v>340780683</v>
      </c>
      <c r="B505" s="6" t="s">
        <v>1070</v>
      </c>
      <c r="C505" s="6" t="s">
        <v>78</v>
      </c>
      <c r="D505" s="6" t="s">
        <v>1067</v>
      </c>
      <c r="E505" s="68">
        <f>+IFERROR(VLOOKUP($B505,[1]Feuil4!$1:$1048576,10,FALSE),0)</f>
        <v>0</v>
      </c>
      <c r="F505" s="68">
        <f>+IFERROR(VLOOKUP($B505,[1]Feuil4!$1:$1048576,9,FALSE),0)</f>
        <v>0</v>
      </c>
      <c r="G505" s="68">
        <f>+IFERROR(VLOOKUP($B505,[1]Feuil4!$1:$1048576,4,FALSE),0)</f>
        <v>0</v>
      </c>
      <c r="H505" s="68">
        <f>+IFERROR(VLOOKUP($B505,[1]Feuil4!$1:$1048576,3,FALSE),0)</f>
        <v>0</v>
      </c>
      <c r="I505" s="68">
        <f>+IFERROR(VLOOKUP($B505,[1]Feuil4!$1:$1048576,2,FALSE),0)</f>
        <v>0</v>
      </c>
      <c r="J505" s="68">
        <f>+IFERROR(VLOOKUP($B505,[1]Feuil4!$1:$1048576,7,FALSE),0)</f>
        <v>0</v>
      </c>
      <c r="K505" s="68">
        <f>+IFERROR(VLOOKUP($B505,[1]Feuil4!$1:$1048576,8,FALSE),0)</f>
        <v>0</v>
      </c>
      <c r="L505" s="68">
        <f>+IFERROR(VLOOKUP($B505,[1]Feuil4!$1:$1048576,6,FALSE),0)</f>
        <v>0</v>
      </c>
      <c r="M505" s="68">
        <f>+IFERROR(VLOOKUP($B505,[1]Feuil4!$1:$1048576,5,FALSE),0)</f>
        <v>0</v>
      </c>
      <c r="N505" s="68">
        <f>+IFERROR(VLOOKUP($B505,[1]Feuil4!$1:$1048576,11,FALSE),0)</f>
        <v>0</v>
      </c>
      <c r="O505" s="68">
        <f>IFERROR(VLOOKUP(A505,'[2]TOTAL M11M12 par région'!$1:$1048576,14,FALSE),0)</f>
        <v>0</v>
      </c>
      <c r="P505" s="68">
        <f>IFERROR(VLOOKUP(A505,'[3]Recours excep-C2 2016'!$1:$1048576,36,FALSE),0)</f>
        <v>0</v>
      </c>
      <c r="Q505" s="70">
        <f t="shared" si="7"/>
        <v>0</v>
      </c>
      <c r="R505"/>
    </row>
    <row r="506" spans="1:18" hidden="1" x14ac:dyDescent="0.25">
      <c r="A506" s="25" t="s">
        <v>870</v>
      </c>
      <c r="B506" s="6" t="s">
        <v>986</v>
      </c>
      <c r="C506" s="6" t="s">
        <v>78</v>
      </c>
      <c r="D506" s="6" t="s">
        <v>1067</v>
      </c>
      <c r="E506" s="68">
        <f>+IFERROR(VLOOKUP($B506,[1]Feuil4!$1:$1048576,10,FALSE),0)</f>
        <v>0</v>
      </c>
      <c r="F506" s="68">
        <f>+IFERROR(VLOOKUP($B506,[1]Feuil4!$1:$1048576,9,FALSE),0)</f>
        <v>0</v>
      </c>
      <c r="G506" s="68">
        <f>+IFERROR(VLOOKUP($B506,[1]Feuil4!$1:$1048576,4,FALSE),0)</f>
        <v>0</v>
      </c>
      <c r="H506" s="68">
        <f>+IFERROR(VLOOKUP($B506,[1]Feuil4!$1:$1048576,3,FALSE),0)</f>
        <v>0</v>
      </c>
      <c r="I506" s="68">
        <f>+IFERROR(VLOOKUP($B506,[1]Feuil4!$1:$1048576,2,FALSE),0)</f>
        <v>0</v>
      </c>
      <c r="J506" s="68">
        <f>+IFERROR(VLOOKUP($B506,[1]Feuil4!$1:$1048576,7,FALSE),0)</f>
        <v>0</v>
      </c>
      <c r="K506" s="68">
        <f>+IFERROR(VLOOKUP($B506,[1]Feuil4!$1:$1048576,8,FALSE),0)</f>
        <v>0</v>
      </c>
      <c r="L506" s="68">
        <f>+IFERROR(VLOOKUP($B506,[1]Feuil4!$1:$1048576,6,FALSE),0)</f>
        <v>0</v>
      </c>
      <c r="M506" s="68">
        <f>+IFERROR(VLOOKUP($B506,[1]Feuil4!$1:$1048576,5,FALSE),0)</f>
        <v>0</v>
      </c>
      <c r="N506" s="68">
        <f>+IFERROR(VLOOKUP($B506,[1]Feuil4!$1:$1048576,11,FALSE),0)</f>
        <v>0</v>
      </c>
      <c r="O506" s="68">
        <f>IFERROR(VLOOKUP(A506,'[2]TOTAL M11M12 par région'!$1:$1048576,14,FALSE),0)</f>
        <v>0</v>
      </c>
      <c r="P506" s="68">
        <f>IFERROR(VLOOKUP(A506,'[3]Recours excep-C2 2016'!$1:$1048576,36,FALSE),0)</f>
        <v>0</v>
      </c>
      <c r="Q506" s="70">
        <f t="shared" si="7"/>
        <v>0</v>
      </c>
      <c r="R506"/>
    </row>
    <row r="507" spans="1:18" s="63" customFormat="1" x14ac:dyDescent="0.25">
      <c r="A507" s="71" t="s">
        <v>1237</v>
      </c>
      <c r="B507" s="64" t="s">
        <v>1238</v>
      </c>
      <c r="C507" s="64" t="s">
        <v>78</v>
      </c>
      <c r="D507" s="64" t="s">
        <v>1067</v>
      </c>
      <c r="E507" s="68">
        <f>+IFERROR(VLOOKUP($B507,[1]Feuil4!$1:$1048576,10,FALSE),0)</f>
        <v>0</v>
      </c>
      <c r="F507" s="68">
        <f>+IFERROR(VLOOKUP($B507,[1]Feuil4!$1:$1048576,9,FALSE),0)</f>
        <v>0</v>
      </c>
      <c r="G507" s="68">
        <f>+IFERROR(VLOOKUP($B507,[1]Feuil4!$1:$1048576,4,FALSE),0)</f>
        <v>0</v>
      </c>
      <c r="H507" s="68">
        <f>+IFERROR(VLOOKUP($B507,[1]Feuil4!$1:$1048576,3,FALSE),0)</f>
        <v>0</v>
      </c>
      <c r="I507" s="68">
        <f>+IFERROR(VLOOKUP($B507,[1]Feuil4!$1:$1048576,2,FALSE),0)</f>
        <v>0</v>
      </c>
      <c r="J507" s="68">
        <f>+IFERROR(VLOOKUP($B507,[1]Feuil4!$1:$1048576,7,FALSE),0)</f>
        <v>0</v>
      </c>
      <c r="K507" s="68">
        <f>+IFERROR(VLOOKUP($B507,[1]Feuil4!$1:$1048576,8,FALSE),0)</f>
        <v>0</v>
      </c>
      <c r="L507" s="68">
        <f>+IFERROR(VLOOKUP($B507,[1]Feuil4!$1:$1048576,6,FALSE),0)</f>
        <v>0</v>
      </c>
      <c r="M507" s="68">
        <f>+IFERROR(VLOOKUP($B507,[1]Feuil4!$1:$1048576,5,FALSE),0)</f>
        <v>0</v>
      </c>
      <c r="N507" s="68">
        <f>+IFERROR(VLOOKUP($B507,[1]Feuil4!$1:$1048576,11,FALSE),0)</f>
        <v>0</v>
      </c>
      <c r="O507" s="68">
        <f>IFERROR(VLOOKUP(A507,'[2]TOTAL M11M12 par région'!$1:$1048576,14,FALSE),0)</f>
        <v>5134.171879954356</v>
      </c>
      <c r="P507" s="68">
        <f>IFERROR(VLOOKUP(A507,'[3]Recours excep-C2 2016'!$1:$1048576,36,FALSE),0)</f>
        <v>0</v>
      </c>
      <c r="Q507" s="70">
        <f t="shared" si="7"/>
        <v>5134.171879954356</v>
      </c>
    </row>
    <row r="508" spans="1:18" x14ac:dyDescent="0.25">
      <c r="A508" s="25" t="s">
        <v>420</v>
      </c>
      <c r="B508" s="6" t="s">
        <v>1047</v>
      </c>
      <c r="C508" s="6" t="s">
        <v>23</v>
      </c>
      <c r="D508" s="6" t="s">
        <v>1067</v>
      </c>
      <c r="E508" s="68">
        <f>+IFERROR(VLOOKUP($B508,[1]Feuil4!$1:$1048576,10,FALSE),0)</f>
        <v>0</v>
      </c>
      <c r="F508" s="68">
        <f>+IFERROR(VLOOKUP($B508,[1]Feuil4!$1:$1048576,9,FALSE),0)</f>
        <v>0</v>
      </c>
      <c r="G508" s="68">
        <f>+IFERROR(VLOOKUP($B508,[1]Feuil4!$1:$1048576,4,FALSE),0)</f>
        <v>0</v>
      </c>
      <c r="H508" s="68">
        <f>+IFERROR(VLOOKUP($B508,[1]Feuil4!$1:$1048576,3,FALSE),0)</f>
        <v>0</v>
      </c>
      <c r="I508" s="68">
        <f>+IFERROR(VLOOKUP($B508,[1]Feuil4!$1:$1048576,2,FALSE),0)</f>
        <v>0</v>
      </c>
      <c r="J508" s="68">
        <f>+IFERROR(VLOOKUP($B508,[1]Feuil4!$1:$1048576,7,FALSE),0)</f>
        <v>0</v>
      </c>
      <c r="K508" s="68">
        <f>+IFERROR(VLOOKUP($B508,[1]Feuil4!$1:$1048576,8,FALSE),0)</f>
        <v>0</v>
      </c>
      <c r="L508" s="68">
        <f>+IFERROR(VLOOKUP($B508,[1]Feuil4!$1:$1048576,6,FALSE),0)</f>
        <v>0</v>
      </c>
      <c r="M508" s="68">
        <f>+IFERROR(VLOOKUP($B508,[1]Feuil4!$1:$1048576,5,FALSE),0)</f>
        <v>0</v>
      </c>
      <c r="N508" s="68">
        <f>+IFERROR(VLOOKUP($B508,[1]Feuil4!$1:$1048576,11,FALSE),0)</f>
        <v>0</v>
      </c>
      <c r="O508" s="68">
        <f>IFERROR(VLOOKUP(A508,'[2]TOTAL M11M12 par région'!$1:$1048576,14,FALSE),0)</f>
        <v>11633.555308473231</v>
      </c>
      <c r="P508" s="68">
        <f>IFERROR(VLOOKUP(A508,'[3]Recours excep-C2 2016'!$1:$1048576,36,FALSE),0)</f>
        <v>0</v>
      </c>
      <c r="Q508" s="70">
        <f t="shared" si="7"/>
        <v>11633.555308473231</v>
      </c>
      <c r="R508"/>
    </row>
    <row r="509" spans="1:18" hidden="1" x14ac:dyDescent="0.25">
      <c r="A509" s="25" t="s">
        <v>421</v>
      </c>
      <c r="B509" s="6" t="s">
        <v>422</v>
      </c>
      <c r="C509" s="6" t="s">
        <v>23</v>
      </c>
      <c r="D509" s="6" t="s">
        <v>1067</v>
      </c>
      <c r="E509" s="68">
        <f>+IFERROR(VLOOKUP($B509,[1]Feuil4!$1:$1048576,10,FALSE),0)</f>
        <v>0</v>
      </c>
      <c r="F509" s="68">
        <f>+IFERROR(VLOOKUP($B509,[1]Feuil4!$1:$1048576,9,FALSE),0)</f>
        <v>0</v>
      </c>
      <c r="G509" s="68">
        <f>+IFERROR(VLOOKUP($B509,[1]Feuil4!$1:$1048576,4,FALSE),0)</f>
        <v>0</v>
      </c>
      <c r="H509" s="68">
        <f>+IFERROR(VLOOKUP($B509,[1]Feuil4!$1:$1048576,3,FALSE),0)</f>
        <v>0</v>
      </c>
      <c r="I509" s="68">
        <f>+IFERROR(VLOOKUP($B509,[1]Feuil4!$1:$1048576,2,FALSE),0)</f>
        <v>0</v>
      </c>
      <c r="J509" s="68">
        <f>+IFERROR(VLOOKUP($B509,[1]Feuil4!$1:$1048576,7,FALSE),0)</f>
        <v>0</v>
      </c>
      <c r="K509" s="68">
        <f>+IFERROR(VLOOKUP($B509,[1]Feuil4!$1:$1048576,8,FALSE),0)</f>
        <v>0</v>
      </c>
      <c r="L509" s="68">
        <f>+IFERROR(VLOOKUP($B509,[1]Feuil4!$1:$1048576,6,FALSE),0)</f>
        <v>0</v>
      </c>
      <c r="M509" s="68">
        <f>+IFERROR(VLOOKUP($B509,[1]Feuil4!$1:$1048576,5,FALSE),0)</f>
        <v>0</v>
      </c>
      <c r="N509" s="68">
        <f>+IFERROR(VLOOKUP($B509,[1]Feuil4!$1:$1048576,11,FALSE),0)</f>
        <v>0</v>
      </c>
      <c r="O509" s="68">
        <f>IFERROR(VLOOKUP(A509,'[2]TOTAL M11M12 par région'!$1:$1048576,14,FALSE),0)</f>
        <v>0</v>
      </c>
      <c r="P509" s="68">
        <f>IFERROR(VLOOKUP(A509,'[3]Recours excep-C2 2016'!$1:$1048576,36,FALSE),0)</f>
        <v>0</v>
      </c>
      <c r="Q509" s="70">
        <f t="shared" si="7"/>
        <v>0</v>
      </c>
      <c r="R509"/>
    </row>
    <row r="510" spans="1:18" hidden="1" x14ac:dyDescent="0.25">
      <c r="A510" s="6" t="s">
        <v>406</v>
      </c>
      <c r="B510" s="6" t="s">
        <v>407</v>
      </c>
      <c r="C510" s="6" t="s">
        <v>23</v>
      </c>
      <c r="D510" s="6" t="s">
        <v>1067</v>
      </c>
      <c r="E510" s="68">
        <f>+IFERROR(VLOOKUP($B510,[1]Feuil4!$1:$1048576,10,FALSE),0)</f>
        <v>0</v>
      </c>
      <c r="F510" s="68">
        <f>+IFERROR(VLOOKUP($B510,[1]Feuil4!$1:$1048576,9,FALSE),0)</f>
        <v>0</v>
      </c>
      <c r="G510" s="68">
        <f>+IFERROR(VLOOKUP($B510,[1]Feuil4!$1:$1048576,4,FALSE),0)</f>
        <v>0</v>
      </c>
      <c r="H510" s="68">
        <f>+IFERROR(VLOOKUP($B510,[1]Feuil4!$1:$1048576,3,FALSE),0)</f>
        <v>0</v>
      </c>
      <c r="I510" s="68">
        <f>+IFERROR(VLOOKUP($B510,[1]Feuil4!$1:$1048576,2,FALSE),0)</f>
        <v>0</v>
      </c>
      <c r="J510" s="68">
        <f>+IFERROR(VLOOKUP($B510,[1]Feuil4!$1:$1048576,7,FALSE),0)</f>
        <v>0</v>
      </c>
      <c r="K510" s="68">
        <f>+IFERROR(VLOOKUP($B510,[1]Feuil4!$1:$1048576,8,FALSE),0)</f>
        <v>0</v>
      </c>
      <c r="L510" s="68">
        <f>+IFERROR(VLOOKUP($B510,[1]Feuil4!$1:$1048576,6,FALSE),0)</f>
        <v>0</v>
      </c>
      <c r="M510" s="68">
        <f>+IFERROR(VLOOKUP($B510,[1]Feuil4!$1:$1048576,5,FALSE),0)</f>
        <v>0</v>
      </c>
      <c r="N510" s="68">
        <f>+IFERROR(VLOOKUP($B510,[1]Feuil4!$1:$1048576,11,FALSE),0)</f>
        <v>0</v>
      </c>
      <c r="O510" s="68">
        <f>IFERROR(VLOOKUP(A510,'[2]TOTAL M11M12 par région'!$1:$1048576,14,FALSE),0)</f>
        <v>0</v>
      </c>
      <c r="P510" s="68">
        <f>IFERROR(VLOOKUP(A510,'[3]Recours excep-C2 2016'!$1:$1048576,36,FALSE),0)</f>
        <v>0</v>
      </c>
      <c r="Q510" s="70">
        <f t="shared" si="7"/>
        <v>0</v>
      </c>
      <c r="R510"/>
    </row>
    <row r="511" spans="1:18" x14ac:dyDescent="0.25">
      <c r="A511" s="6" t="s">
        <v>470</v>
      </c>
      <c r="B511" s="6" t="s">
        <v>471</v>
      </c>
      <c r="C511" s="6" t="s">
        <v>78</v>
      </c>
      <c r="D511" s="6" t="s">
        <v>1067</v>
      </c>
      <c r="E511" s="68">
        <f>+IFERROR(VLOOKUP($B511,[1]Feuil4!$1:$1048576,10,FALSE),0)</f>
        <v>0</v>
      </c>
      <c r="F511" s="68">
        <f>+IFERROR(VLOOKUP($B511,[1]Feuil4!$1:$1048576,9,FALSE),0)</f>
        <v>0</v>
      </c>
      <c r="G511" s="68">
        <f>+IFERROR(VLOOKUP($B511,[1]Feuil4!$1:$1048576,4,FALSE),0)</f>
        <v>0</v>
      </c>
      <c r="H511" s="68">
        <f>+IFERROR(VLOOKUP($B511,[1]Feuil4!$1:$1048576,3,FALSE),0)</f>
        <v>0</v>
      </c>
      <c r="I511" s="68">
        <f>+IFERROR(VLOOKUP($B511,[1]Feuil4!$1:$1048576,2,FALSE),0)</f>
        <v>0</v>
      </c>
      <c r="J511" s="68">
        <f>+IFERROR(VLOOKUP($B511,[1]Feuil4!$1:$1048576,7,FALSE),0)</f>
        <v>0</v>
      </c>
      <c r="K511" s="68">
        <f>+IFERROR(VLOOKUP($B511,[1]Feuil4!$1:$1048576,8,FALSE),0)</f>
        <v>0</v>
      </c>
      <c r="L511" s="68">
        <f>+IFERROR(VLOOKUP($B511,[1]Feuil4!$1:$1048576,6,FALSE),0)</f>
        <v>0</v>
      </c>
      <c r="M511" s="68">
        <f>+IFERROR(VLOOKUP($B511,[1]Feuil4!$1:$1048576,5,FALSE),0)</f>
        <v>0</v>
      </c>
      <c r="N511" s="68">
        <f>+IFERROR(VLOOKUP($B511,[1]Feuil4!$1:$1048576,11,FALSE),0)</f>
        <v>0</v>
      </c>
      <c r="O511" s="68">
        <f>IFERROR(VLOOKUP(A511,'[2]TOTAL M11M12 par région'!$1:$1048576,14,FALSE),0)</f>
        <v>39086.262089790282</v>
      </c>
      <c r="P511" s="68">
        <f>IFERROR(VLOOKUP(A511,'[3]Recours excep-C2 2016'!$1:$1048576,36,FALSE),0)</f>
        <v>2100.3552732092226</v>
      </c>
      <c r="Q511" s="70">
        <f t="shared" si="7"/>
        <v>41186.617362999503</v>
      </c>
      <c r="R511"/>
    </row>
    <row r="512" spans="1:18" x14ac:dyDescent="0.25">
      <c r="A512" s="52" t="s">
        <v>1199</v>
      </c>
      <c r="B512" s="6" t="s">
        <v>1041</v>
      </c>
      <c r="C512" s="6" t="s">
        <v>23</v>
      </c>
      <c r="D512" s="6" t="s">
        <v>1067</v>
      </c>
      <c r="E512" s="68">
        <f>+IFERROR(VLOOKUP($B512,[1]Feuil4!$1:$1048576,10,FALSE),0)</f>
        <v>0</v>
      </c>
      <c r="F512" s="68">
        <f>+IFERROR(VLOOKUP($B512,[1]Feuil4!$1:$1048576,9,FALSE),0)</f>
        <v>0</v>
      </c>
      <c r="G512" s="68">
        <f>+IFERROR(VLOOKUP($B512,[1]Feuil4!$1:$1048576,4,FALSE),0)</f>
        <v>0</v>
      </c>
      <c r="H512" s="68">
        <f>+IFERROR(VLOOKUP($B512,[1]Feuil4!$1:$1048576,3,FALSE),0)</f>
        <v>0</v>
      </c>
      <c r="I512" s="68">
        <f>+IFERROR(VLOOKUP($B512,[1]Feuil4!$1:$1048576,2,FALSE),0)</f>
        <v>0</v>
      </c>
      <c r="J512" s="68">
        <f>+IFERROR(VLOOKUP($B512,[1]Feuil4!$1:$1048576,7,FALSE),0)</f>
        <v>0</v>
      </c>
      <c r="K512" s="68">
        <f>+IFERROR(VLOOKUP($B512,[1]Feuil4!$1:$1048576,8,FALSE),0)</f>
        <v>0</v>
      </c>
      <c r="L512" s="68">
        <f>+IFERROR(VLOOKUP($B512,[1]Feuil4!$1:$1048576,6,FALSE),0)</f>
        <v>0</v>
      </c>
      <c r="M512" s="68">
        <f>+IFERROR(VLOOKUP($B512,[1]Feuil4!$1:$1048576,5,FALSE),0)</f>
        <v>0</v>
      </c>
      <c r="N512" s="68">
        <f>+IFERROR(VLOOKUP($B512,[1]Feuil4!$1:$1048576,11,FALSE),0)</f>
        <v>0</v>
      </c>
      <c r="O512" s="68">
        <f>IFERROR(VLOOKUP(A512,'[2]TOTAL M11M12 par région'!$1:$1048576,14,FALSE),0)</f>
        <v>19919.853117620878</v>
      </c>
      <c r="P512" s="68">
        <f>IFERROR(VLOOKUP(A512,'[3]Recours excep-C2 2016'!$1:$1048576,36,FALSE),0)</f>
        <v>0</v>
      </c>
      <c r="Q512" s="70">
        <f t="shared" si="7"/>
        <v>19919.853117620878</v>
      </c>
      <c r="R512"/>
    </row>
    <row r="513" spans="1:18" x14ac:dyDescent="0.25">
      <c r="A513" s="25" t="s">
        <v>1101</v>
      </c>
      <c r="B513" s="6" t="s">
        <v>1143</v>
      </c>
      <c r="C513" s="6" t="s">
        <v>20</v>
      </c>
      <c r="D513" s="6" t="s">
        <v>1067</v>
      </c>
      <c r="E513" s="68">
        <f>+IFERROR(VLOOKUP($B513,[1]Feuil4!$1:$1048576,10,FALSE),0)</f>
        <v>0</v>
      </c>
      <c r="F513" s="68">
        <f>+IFERROR(VLOOKUP($B513,[1]Feuil4!$1:$1048576,9,FALSE),0)</f>
        <v>0</v>
      </c>
      <c r="G513" s="68">
        <f>+IFERROR(VLOOKUP($B513,[1]Feuil4!$1:$1048576,4,FALSE),0)</f>
        <v>0</v>
      </c>
      <c r="H513" s="68">
        <f>+IFERROR(VLOOKUP($B513,[1]Feuil4!$1:$1048576,3,FALSE),0)</f>
        <v>0</v>
      </c>
      <c r="I513" s="68">
        <f>+IFERROR(VLOOKUP($B513,[1]Feuil4!$1:$1048576,2,FALSE),0)</f>
        <v>0</v>
      </c>
      <c r="J513" s="68">
        <f>+IFERROR(VLOOKUP($B513,[1]Feuil4!$1:$1048576,7,FALSE),0)</f>
        <v>0</v>
      </c>
      <c r="K513" s="68">
        <f>+IFERROR(VLOOKUP($B513,[1]Feuil4!$1:$1048576,8,FALSE),0)</f>
        <v>0</v>
      </c>
      <c r="L513" s="68">
        <f>+IFERROR(VLOOKUP($B513,[1]Feuil4!$1:$1048576,6,FALSE),0)</f>
        <v>0</v>
      </c>
      <c r="M513" s="68">
        <f>+IFERROR(VLOOKUP($B513,[1]Feuil4!$1:$1048576,5,FALSE),0)</f>
        <v>0</v>
      </c>
      <c r="N513" s="68">
        <f>+IFERROR(VLOOKUP($B513,[1]Feuil4!$1:$1048576,11,FALSE),0)</f>
        <v>0</v>
      </c>
      <c r="O513" s="68">
        <f>IFERROR(VLOOKUP(A513,'[2]TOTAL M11M12 par région'!$1:$1048576,14,FALSE),0)</f>
        <v>20503.762681434222</v>
      </c>
      <c r="P513" s="68">
        <f>IFERROR(VLOOKUP(A513,'[3]Recours excep-C2 2016'!$1:$1048576,36,FALSE),0)</f>
        <v>0</v>
      </c>
      <c r="Q513" s="70">
        <f t="shared" si="7"/>
        <v>20503.762681434222</v>
      </c>
      <c r="R513"/>
    </row>
    <row r="514" spans="1:18" x14ac:dyDescent="0.25">
      <c r="A514" s="6" t="s">
        <v>425</v>
      </c>
      <c r="B514" s="6" t="s">
        <v>426</v>
      </c>
      <c r="C514" s="6" t="s">
        <v>23</v>
      </c>
      <c r="D514" s="6" t="s">
        <v>1067</v>
      </c>
      <c r="E514" s="68">
        <f>+IFERROR(VLOOKUP($B514,[1]Feuil4!$1:$1048576,10,FALSE),0)</f>
        <v>0</v>
      </c>
      <c r="F514" s="68">
        <f>+IFERROR(VLOOKUP($B514,[1]Feuil4!$1:$1048576,9,FALSE),0)</f>
        <v>0</v>
      </c>
      <c r="G514" s="68">
        <f>+IFERROR(VLOOKUP($B514,[1]Feuil4!$1:$1048576,4,FALSE),0)</f>
        <v>0</v>
      </c>
      <c r="H514" s="68">
        <f>+IFERROR(VLOOKUP($B514,[1]Feuil4!$1:$1048576,3,FALSE),0)</f>
        <v>0</v>
      </c>
      <c r="I514" s="68">
        <f>+IFERROR(VLOOKUP($B514,[1]Feuil4!$1:$1048576,2,FALSE),0)</f>
        <v>0</v>
      </c>
      <c r="J514" s="68">
        <f>+IFERROR(VLOOKUP($B514,[1]Feuil4!$1:$1048576,7,FALSE),0)</f>
        <v>0</v>
      </c>
      <c r="K514" s="68">
        <f>+IFERROR(VLOOKUP($B514,[1]Feuil4!$1:$1048576,8,FALSE),0)</f>
        <v>0</v>
      </c>
      <c r="L514" s="68">
        <f>+IFERROR(VLOOKUP($B514,[1]Feuil4!$1:$1048576,6,FALSE),0)</f>
        <v>0</v>
      </c>
      <c r="M514" s="68">
        <f>+IFERROR(VLOOKUP($B514,[1]Feuil4!$1:$1048576,5,FALSE),0)</f>
        <v>0</v>
      </c>
      <c r="N514" s="68">
        <f>+IFERROR(VLOOKUP($B514,[1]Feuil4!$1:$1048576,11,FALSE),0)</f>
        <v>0</v>
      </c>
      <c r="O514" s="68">
        <f>IFERROR(VLOOKUP(A514,'[2]TOTAL M11M12 par région'!$1:$1048576,14,FALSE),0)</f>
        <v>76271.4083256835</v>
      </c>
      <c r="P514" s="68">
        <f>IFERROR(VLOOKUP(A514,'[3]Recours excep-C2 2016'!$1:$1048576,36,FALSE),0)</f>
        <v>81933.434105644759</v>
      </c>
      <c r="Q514" s="70">
        <f t="shared" ref="Q514:Q577" si="8">SUM(E514:P514)</f>
        <v>158204.84243132826</v>
      </c>
      <c r="R514"/>
    </row>
    <row r="515" spans="1:18" x14ac:dyDescent="0.25">
      <c r="A515" s="6" t="s">
        <v>455</v>
      </c>
      <c r="B515" s="6" t="s">
        <v>456</v>
      </c>
      <c r="C515" s="6" t="s">
        <v>78</v>
      </c>
      <c r="D515" s="6" t="s">
        <v>1067</v>
      </c>
      <c r="E515" s="68">
        <f>+IFERROR(VLOOKUP($B515,[1]Feuil4!$1:$1048576,10,FALSE),0)</f>
        <v>0</v>
      </c>
      <c r="F515" s="68">
        <f>+IFERROR(VLOOKUP($B515,[1]Feuil4!$1:$1048576,9,FALSE),0)</f>
        <v>0</v>
      </c>
      <c r="G515" s="68">
        <f>+IFERROR(VLOOKUP($B515,[1]Feuil4!$1:$1048576,4,FALSE),0)</f>
        <v>0</v>
      </c>
      <c r="H515" s="68">
        <f>+IFERROR(VLOOKUP($B515,[1]Feuil4!$1:$1048576,3,FALSE),0)</f>
        <v>0</v>
      </c>
      <c r="I515" s="68">
        <f>+IFERROR(VLOOKUP($B515,[1]Feuil4!$1:$1048576,2,FALSE),0)</f>
        <v>0</v>
      </c>
      <c r="J515" s="68">
        <f>+IFERROR(VLOOKUP($B515,[1]Feuil4!$1:$1048576,7,FALSE),0)</f>
        <v>0</v>
      </c>
      <c r="K515" s="68">
        <f>+IFERROR(VLOOKUP($B515,[1]Feuil4!$1:$1048576,8,FALSE),0)</f>
        <v>0</v>
      </c>
      <c r="L515" s="68">
        <f>+IFERROR(VLOOKUP($B515,[1]Feuil4!$1:$1048576,6,FALSE),0)</f>
        <v>0</v>
      </c>
      <c r="M515" s="68">
        <f>+IFERROR(VLOOKUP($B515,[1]Feuil4!$1:$1048576,5,FALSE),0)</f>
        <v>0</v>
      </c>
      <c r="N515" s="68">
        <f>+IFERROR(VLOOKUP($B515,[1]Feuil4!$1:$1048576,11,FALSE),0)</f>
        <v>0</v>
      </c>
      <c r="O515" s="68">
        <f>IFERROR(VLOOKUP(A515,'[2]TOTAL M11M12 par région'!$1:$1048576,14,FALSE),0)</f>
        <v>62931.644137962081</v>
      </c>
      <c r="P515" s="68">
        <f>IFERROR(VLOOKUP(A515,'[3]Recours excep-C2 2016'!$1:$1048576,36,FALSE),0)</f>
        <v>1623.8118151277588</v>
      </c>
      <c r="Q515" s="70">
        <f t="shared" si="8"/>
        <v>64555.45595308984</v>
      </c>
      <c r="R515"/>
    </row>
    <row r="516" spans="1:18" x14ac:dyDescent="0.25">
      <c r="A516" s="6" t="s">
        <v>468</v>
      </c>
      <c r="B516" s="6" t="s">
        <v>1071</v>
      </c>
      <c r="C516" s="6" t="s">
        <v>78</v>
      </c>
      <c r="D516" s="6" t="s">
        <v>1067</v>
      </c>
      <c r="E516" s="68">
        <f>+IFERROR(VLOOKUP($B516,[1]Feuil4!$1:$1048576,10,FALSE),0)</f>
        <v>0</v>
      </c>
      <c r="F516" s="68">
        <f>+IFERROR(VLOOKUP($B516,[1]Feuil4!$1:$1048576,9,FALSE),0)</f>
        <v>0</v>
      </c>
      <c r="G516" s="68">
        <f>+IFERROR(VLOOKUP($B516,[1]Feuil4!$1:$1048576,4,FALSE),0)</f>
        <v>0</v>
      </c>
      <c r="H516" s="68">
        <f>+IFERROR(VLOOKUP($B516,[1]Feuil4!$1:$1048576,3,FALSE),0)</f>
        <v>0</v>
      </c>
      <c r="I516" s="68">
        <f>+IFERROR(VLOOKUP($B516,[1]Feuil4!$1:$1048576,2,FALSE),0)</f>
        <v>0</v>
      </c>
      <c r="J516" s="68">
        <f>+IFERROR(VLOOKUP($B516,[1]Feuil4!$1:$1048576,7,FALSE),0)</f>
        <v>0</v>
      </c>
      <c r="K516" s="68">
        <f>+IFERROR(VLOOKUP($B516,[1]Feuil4!$1:$1048576,8,FALSE),0)</f>
        <v>0</v>
      </c>
      <c r="L516" s="68">
        <f>+IFERROR(VLOOKUP($B516,[1]Feuil4!$1:$1048576,6,FALSE),0)</f>
        <v>0</v>
      </c>
      <c r="M516" s="68">
        <f>+IFERROR(VLOOKUP($B516,[1]Feuil4!$1:$1048576,5,FALSE),0)</f>
        <v>0</v>
      </c>
      <c r="N516" s="68">
        <f>+IFERROR(VLOOKUP($B516,[1]Feuil4!$1:$1048576,11,FALSE),0)</f>
        <v>0</v>
      </c>
      <c r="O516" s="68">
        <f>IFERROR(VLOOKUP(A516,'[2]TOTAL M11M12 par région'!$1:$1048576,14,FALSE),0)</f>
        <v>0</v>
      </c>
      <c r="P516" s="68">
        <f>IFERROR(VLOOKUP(A516,'[3]Recours excep-C2 2016'!$1:$1048576,36,FALSE),0)</f>
        <v>1554.6117671738689</v>
      </c>
      <c r="Q516" s="70">
        <f t="shared" si="8"/>
        <v>1554.6117671738689</v>
      </c>
      <c r="R516"/>
    </row>
    <row r="517" spans="1:18" x14ac:dyDescent="0.25">
      <c r="A517" s="25" t="s">
        <v>877</v>
      </c>
      <c r="B517" s="6" t="s">
        <v>1048</v>
      </c>
      <c r="C517" s="6" t="s">
        <v>78</v>
      </c>
      <c r="D517" s="6" t="s">
        <v>1067</v>
      </c>
      <c r="E517" s="68">
        <f>+IFERROR(VLOOKUP($B517,[1]Feuil4!$1:$1048576,10,FALSE),0)</f>
        <v>0</v>
      </c>
      <c r="F517" s="68">
        <f>+IFERROR(VLOOKUP($B517,[1]Feuil4!$1:$1048576,9,FALSE),0)</f>
        <v>0</v>
      </c>
      <c r="G517" s="68">
        <f>+IFERROR(VLOOKUP($B517,[1]Feuil4!$1:$1048576,4,FALSE),0)</f>
        <v>0</v>
      </c>
      <c r="H517" s="68">
        <f>+IFERROR(VLOOKUP($B517,[1]Feuil4!$1:$1048576,3,FALSE),0)</f>
        <v>0</v>
      </c>
      <c r="I517" s="68">
        <f>+IFERROR(VLOOKUP($B517,[1]Feuil4!$1:$1048576,2,FALSE),0)</f>
        <v>0</v>
      </c>
      <c r="J517" s="68">
        <f>+IFERROR(VLOOKUP($B517,[1]Feuil4!$1:$1048576,7,FALSE),0)</f>
        <v>0</v>
      </c>
      <c r="K517" s="68">
        <f>+IFERROR(VLOOKUP($B517,[1]Feuil4!$1:$1048576,8,FALSE),0)</f>
        <v>0</v>
      </c>
      <c r="L517" s="68">
        <f>+IFERROR(VLOOKUP($B517,[1]Feuil4!$1:$1048576,6,FALSE),0)</f>
        <v>0</v>
      </c>
      <c r="M517" s="68">
        <f>+IFERROR(VLOOKUP($B517,[1]Feuil4!$1:$1048576,5,FALSE),0)</f>
        <v>0</v>
      </c>
      <c r="N517" s="68">
        <f>+IFERROR(VLOOKUP($B517,[1]Feuil4!$1:$1048576,11,FALSE),0)</f>
        <v>0</v>
      </c>
      <c r="O517" s="68">
        <f>IFERROR(VLOOKUP(A517,'[2]TOTAL M11M12 par région'!$1:$1048576,14,FALSE),0)</f>
        <v>12912.894924367007</v>
      </c>
      <c r="P517" s="68">
        <f>IFERROR(VLOOKUP(A517,'[3]Recours excep-C2 2016'!$1:$1048576,36,FALSE),0)</f>
        <v>0</v>
      </c>
      <c r="Q517" s="70">
        <f t="shared" si="8"/>
        <v>12912.894924367007</v>
      </c>
      <c r="R517"/>
    </row>
    <row r="518" spans="1:18" x14ac:dyDescent="0.25">
      <c r="A518" s="6" t="s">
        <v>414</v>
      </c>
      <c r="B518" s="6" t="s">
        <v>415</v>
      </c>
      <c r="C518" s="6" t="s">
        <v>23</v>
      </c>
      <c r="D518" s="6" t="s">
        <v>1067</v>
      </c>
      <c r="E518" s="68">
        <f>+IFERROR(VLOOKUP($B518,[1]Feuil4!$1:$1048576,10,FALSE),0)</f>
        <v>0</v>
      </c>
      <c r="F518" s="68">
        <f>+IFERROR(VLOOKUP($B518,[1]Feuil4!$1:$1048576,9,FALSE),0)</f>
        <v>0</v>
      </c>
      <c r="G518" s="68">
        <f>+IFERROR(VLOOKUP($B518,[1]Feuil4!$1:$1048576,4,FALSE),0)</f>
        <v>0</v>
      </c>
      <c r="H518" s="68">
        <f>+IFERROR(VLOOKUP($B518,[1]Feuil4!$1:$1048576,3,FALSE),0)</f>
        <v>0</v>
      </c>
      <c r="I518" s="68">
        <f>+IFERROR(VLOOKUP($B518,[1]Feuil4!$1:$1048576,2,FALSE),0)</f>
        <v>0</v>
      </c>
      <c r="J518" s="68">
        <f>+IFERROR(VLOOKUP($B518,[1]Feuil4!$1:$1048576,7,FALSE),0)</f>
        <v>0</v>
      </c>
      <c r="K518" s="68">
        <f>+IFERROR(VLOOKUP($B518,[1]Feuil4!$1:$1048576,8,FALSE),0)</f>
        <v>0</v>
      </c>
      <c r="L518" s="68">
        <f>+IFERROR(VLOOKUP($B518,[1]Feuil4!$1:$1048576,6,FALSE),0)</f>
        <v>0</v>
      </c>
      <c r="M518" s="68">
        <f>+IFERROR(VLOOKUP($B518,[1]Feuil4!$1:$1048576,5,FALSE),0)</f>
        <v>0</v>
      </c>
      <c r="N518" s="68">
        <f>+IFERROR(VLOOKUP($B518,[1]Feuil4!$1:$1048576,11,FALSE),0)</f>
        <v>0</v>
      </c>
      <c r="O518" s="68">
        <f>IFERROR(VLOOKUP(A518,'[2]TOTAL M11M12 par région'!$1:$1048576,14,FALSE),0)</f>
        <v>8483.9806148807256</v>
      </c>
      <c r="P518" s="68">
        <f>IFERROR(VLOOKUP(A518,'[3]Recours excep-C2 2016'!$1:$1048576,36,FALSE),0)</f>
        <v>0</v>
      </c>
      <c r="Q518" s="70">
        <f t="shared" si="8"/>
        <v>8483.9806148807256</v>
      </c>
      <c r="R518"/>
    </row>
    <row r="519" spans="1:18" x14ac:dyDescent="0.25">
      <c r="A519" s="38" t="s">
        <v>1174</v>
      </c>
      <c r="B519" s="6" t="s">
        <v>1042</v>
      </c>
      <c r="C519" s="6" t="s">
        <v>23</v>
      </c>
      <c r="D519" s="6" t="s">
        <v>1067</v>
      </c>
      <c r="E519" s="68">
        <f>+IFERROR(VLOOKUP($B519,[1]Feuil4!$1:$1048576,10,FALSE),0)</f>
        <v>0</v>
      </c>
      <c r="F519" s="68">
        <f>+IFERROR(VLOOKUP($B519,[1]Feuil4!$1:$1048576,9,FALSE),0)</f>
        <v>0</v>
      </c>
      <c r="G519" s="68">
        <f>+IFERROR(VLOOKUP($B519,[1]Feuil4!$1:$1048576,4,FALSE),0)</f>
        <v>0</v>
      </c>
      <c r="H519" s="68">
        <f>+IFERROR(VLOOKUP($B519,[1]Feuil4!$1:$1048576,3,FALSE),0)</f>
        <v>0</v>
      </c>
      <c r="I519" s="68">
        <f>+IFERROR(VLOOKUP($B519,[1]Feuil4!$1:$1048576,2,FALSE),0)</f>
        <v>0</v>
      </c>
      <c r="J519" s="68">
        <f>+IFERROR(VLOOKUP($B519,[1]Feuil4!$1:$1048576,7,FALSE),0)</f>
        <v>0</v>
      </c>
      <c r="K519" s="68">
        <f>+IFERROR(VLOOKUP($B519,[1]Feuil4!$1:$1048576,8,FALSE),0)</f>
        <v>0</v>
      </c>
      <c r="L519" s="68">
        <f>+IFERROR(VLOOKUP($B519,[1]Feuil4!$1:$1048576,6,FALSE),0)</f>
        <v>0</v>
      </c>
      <c r="M519" s="68">
        <f>+IFERROR(VLOOKUP($B519,[1]Feuil4!$1:$1048576,5,FALSE),0)</f>
        <v>0</v>
      </c>
      <c r="N519" s="68">
        <f>+IFERROR(VLOOKUP($B519,[1]Feuil4!$1:$1048576,11,FALSE),0)</f>
        <v>0</v>
      </c>
      <c r="O519" s="68">
        <f>IFERROR(VLOOKUP(A519,'[2]TOTAL M11M12 par région'!$1:$1048576,14,FALSE),0)</f>
        <v>5687.7629877028776</v>
      </c>
      <c r="P519" s="68">
        <f>IFERROR(VLOOKUP(A519,'[3]Recours excep-C2 2016'!$1:$1048576,36,FALSE),0)</f>
        <v>0</v>
      </c>
      <c r="Q519" s="70">
        <f t="shared" si="8"/>
        <v>5687.7629877028776</v>
      </c>
      <c r="R519"/>
    </row>
    <row r="520" spans="1:18" hidden="1" x14ac:dyDescent="0.25">
      <c r="A520" s="6" t="s">
        <v>416</v>
      </c>
      <c r="B520" s="6" t="s">
        <v>417</v>
      </c>
      <c r="C520" s="6" t="s">
        <v>23</v>
      </c>
      <c r="D520" s="6" t="s">
        <v>1067</v>
      </c>
      <c r="E520" s="68">
        <f>+IFERROR(VLOOKUP($B520,[1]Feuil4!$1:$1048576,10,FALSE),0)</f>
        <v>0</v>
      </c>
      <c r="F520" s="68">
        <f>+IFERROR(VLOOKUP($B520,[1]Feuil4!$1:$1048576,9,FALSE),0)</f>
        <v>0</v>
      </c>
      <c r="G520" s="68">
        <f>+IFERROR(VLOOKUP($B520,[1]Feuil4!$1:$1048576,4,FALSE),0)</f>
        <v>0</v>
      </c>
      <c r="H520" s="68">
        <f>+IFERROR(VLOOKUP($B520,[1]Feuil4!$1:$1048576,3,FALSE),0)</f>
        <v>0</v>
      </c>
      <c r="I520" s="68">
        <f>+IFERROR(VLOOKUP($B520,[1]Feuil4!$1:$1048576,2,FALSE),0)</f>
        <v>0</v>
      </c>
      <c r="J520" s="68">
        <f>+IFERROR(VLOOKUP($B520,[1]Feuil4!$1:$1048576,7,FALSE),0)</f>
        <v>0</v>
      </c>
      <c r="K520" s="68">
        <f>+IFERROR(VLOOKUP($B520,[1]Feuil4!$1:$1048576,8,FALSE),0)</f>
        <v>0</v>
      </c>
      <c r="L520" s="68">
        <f>+IFERROR(VLOOKUP($B520,[1]Feuil4!$1:$1048576,6,FALSE),0)</f>
        <v>0</v>
      </c>
      <c r="M520" s="68">
        <f>+IFERROR(VLOOKUP($B520,[1]Feuil4!$1:$1048576,5,FALSE),0)</f>
        <v>0</v>
      </c>
      <c r="N520" s="68">
        <f>+IFERROR(VLOOKUP($B520,[1]Feuil4!$1:$1048576,11,FALSE),0)</f>
        <v>0</v>
      </c>
      <c r="O520" s="68">
        <f>IFERROR(VLOOKUP(A520,'[2]TOTAL M11M12 par région'!$1:$1048576,14,FALSE),0)</f>
        <v>0</v>
      </c>
      <c r="P520" s="68">
        <f>IFERROR(VLOOKUP(A520,'[3]Recours excep-C2 2016'!$1:$1048576,36,FALSE),0)</f>
        <v>0</v>
      </c>
      <c r="Q520" s="70">
        <f t="shared" si="8"/>
        <v>0</v>
      </c>
      <c r="R520"/>
    </row>
    <row r="521" spans="1:18" x14ac:dyDescent="0.25">
      <c r="A521" s="25" t="s">
        <v>418</v>
      </c>
      <c r="B521" s="6" t="s">
        <v>419</v>
      </c>
      <c r="C521" s="6" t="s">
        <v>23</v>
      </c>
      <c r="D521" s="6" t="s">
        <v>1067</v>
      </c>
      <c r="E521" s="68">
        <f>+IFERROR(VLOOKUP($B521,[1]Feuil4!$1:$1048576,10,FALSE),0)</f>
        <v>0</v>
      </c>
      <c r="F521" s="68">
        <f>+IFERROR(VLOOKUP($B521,[1]Feuil4!$1:$1048576,9,FALSE),0)</f>
        <v>0</v>
      </c>
      <c r="G521" s="68">
        <f>+IFERROR(VLOOKUP($B521,[1]Feuil4!$1:$1048576,4,FALSE),0)</f>
        <v>0</v>
      </c>
      <c r="H521" s="68">
        <f>+IFERROR(VLOOKUP($B521,[1]Feuil4!$1:$1048576,3,FALSE),0)</f>
        <v>0</v>
      </c>
      <c r="I521" s="68">
        <f>+IFERROR(VLOOKUP($B521,[1]Feuil4!$1:$1048576,2,FALSE),0)</f>
        <v>0</v>
      </c>
      <c r="J521" s="68">
        <f>+IFERROR(VLOOKUP($B521,[1]Feuil4!$1:$1048576,7,FALSE),0)</f>
        <v>0</v>
      </c>
      <c r="K521" s="68">
        <f>+IFERROR(VLOOKUP($B521,[1]Feuil4!$1:$1048576,8,FALSE),0)</f>
        <v>0</v>
      </c>
      <c r="L521" s="68">
        <f>+IFERROR(VLOOKUP($B521,[1]Feuil4!$1:$1048576,6,FALSE),0)</f>
        <v>0</v>
      </c>
      <c r="M521" s="68">
        <f>+IFERROR(VLOOKUP($B521,[1]Feuil4!$1:$1048576,5,FALSE),0)</f>
        <v>0</v>
      </c>
      <c r="N521" s="68">
        <f>+IFERROR(VLOOKUP($B521,[1]Feuil4!$1:$1048576,11,FALSE),0)</f>
        <v>0</v>
      </c>
      <c r="O521" s="68">
        <f>IFERROR(VLOOKUP(A521,'[2]TOTAL M11M12 par région'!$1:$1048576,14,FALSE),0)</f>
        <v>12226.356891192809</v>
      </c>
      <c r="P521" s="68">
        <f>IFERROR(VLOOKUP(A521,'[3]Recours excep-C2 2016'!$1:$1048576,36,FALSE),0)</f>
        <v>0</v>
      </c>
      <c r="Q521" s="70">
        <f t="shared" si="8"/>
        <v>12226.356891192809</v>
      </c>
      <c r="R521"/>
    </row>
    <row r="522" spans="1:18" x14ac:dyDescent="0.25">
      <c r="A522" s="39" t="s">
        <v>1158</v>
      </c>
      <c r="B522" s="20" t="s">
        <v>448</v>
      </c>
      <c r="C522" s="6" t="s">
        <v>78</v>
      </c>
      <c r="D522" s="6" t="s">
        <v>1067</v>
      </c>
      <c r="E522" s="68">
        <f>+IFERROR(VLOOKUP($B522,[1]Feuil4!$1:$1048576,10,FALSE),0)</f>
        <v>0</v>
      </c>
      <c r="F522" s="68">
        <f>+IFERROR(VLOOKUP($B522,[1]Feuil4!$1:$1048576,9,FALSE),0)</f>
        <v>0</v>
      </c>
      <c r="G522" s="68">
        <f>+IFERROR(VLOOKUP($B522,[1]Feuil4!$1:$1048576,4,FALSE),0)</f>
        <v>0</v>
      </c>
      <c r="H522" s="68">
        <f>+IFERROR(VLOOKUP($B522,[1]Feuil4!$1:$1048576,3,FALSE),0)</f>
        <v>0</v>
      </c>
      <c r="I522" s="68">
        <f>+IFERROR(VLOOKUP($B522,[1]Feuil4!$1:$1048576,2,FALSE),0)</f>
        <v>0</v>
      </c>
      <c r="J522" s="68">
        <f>+IFERROR(VLOOKUP($B522,[1]Feuil4!$1:$1048576,7,FALSE),0)</f>
        <v>0</v>
      </c>
      <c r="K522" s="68">
        <f>+IFERROR(VLOOKUP($B522,[1]Feuil4!$1:$1048576,8,FALSE),0)</f>
        <v>0</v>
      </c>
      <c r="L522" s="68">
        <f>+IFERROR(VLOOKUP($B522,[1]Feuil4!$1:$1048576,6,FALSE),0)</f>
        <v>0</v>
      </c>
      <c r="M522" s="68">
        <f>+IFERROR(VLOOKUP($B522,[1]Feuil4!$1:$1048576,5,FALSE),0)</f>
        <v>0</v>
      </c>
      <c r="N522" s="68">
        <f>+IFERROR(VLOOKUP($B522,[1]Feuil4!$1:$1048576,11,FALSE),0)</f>
        <v>0</v>
      </c>
      <c r="O522" s="68">
        <f>IFERROR(VLOOKUP(A522,'[2]TOTAL M11M12 par région'!$1:$1048576,14,FALSE),0)</f>
        <v>8770.9070424349411</v>
      </c>
      <c r="P522" s="68">
        <f>IFERROR(VLOOKUP(A522,'[3]Recours excep-C2 2016'!$1:$1048576,36,FALSE),0)</f>
        <v>0</v>
      </c>
      <c r="Q522" s="70">
        <f t="shared" si="8"/>
        <v>8770.9070424349411</v>
      </c>
      <c r="R522"/>
    </row>
    <row r="523" spans="1:18" x14ac:dyDescent="0.25">
      <c r="A523" s="25" t="s">
        <v>604</v>
      </c>
      <c r="B523" s="6" t="s">
        <v>605</v>
      </c>
      <c r="C523" s="6" t="s">
        <v>23</v>
      </c>
      <c r="D523" s="6" t="s">
        <v>595</v>
      </c>
      <c r="E523" s="68">
        <f>+IFERROR(VLOOKUP($B523,[1]Feuil4!$1:$1048576,10,FALSE),0)</f>
        <v>0</v>
      </c>
      <c r="F523" s="68">
        <f>+IFERROR(VLOOKUP($B523,[1]Feuil4!$1:$1048576,9,FALSE),0)</f>
        <v>0</v>
      </c>
      <c r="G523" s="68">
        <f>+IFERROR(VLOOKUP($B523,[1]Feuil4!$1:$1048576,4,FALSE),0)</f>
        <v>0</v>
      </c>
      <c r="H523" s="68">
        <f>+IFERROR(VLOOKUP($B523,[1]Feuil4!$1:$1048576,3,FALSE),0)</f>
        <v>0</v>
      </c>
      <c r="I523" s="68">
        <f>+IFERROR(VLOOKUP($B523,[1]Feuil4!$1:$1048576,2,FALSE),0)</f>
        <v>0</v>
      </c>
      <c r="J523" s="68">
        <f>+IFERROR(VLOOKUP($B523,[1]Feuil4!$1:$1048576,7,FALSE),0)</f>
        <v>0</v>
      </c>
      <c r="K523" s="68">
        <f>+IFERROR(VLOOKUP($B523,[1]Feuil4!$1:$1048576,8,FALSE),0)</f>
        <v>0</v>
      </c>
      <c r="L523" s="68">
        <f>+IFERROR(VLOOKUP($B523,[1]Feuil4!$1:$1048576,6,FALSE),0)</f>
        <v>0</v>
      </c>
      <c r="M523" s="68">
        <f>+IFERROR(VLOOKUP($B523,[1]Feuil4!$1:$1048576,5,FALSE),0)</f>
        <v>0</v>
      </c>
      <c r="N523" s="68">
        <f>+IFERROR(VLOOKUP($B523,[1]Feuil4!$1:$1048576,11,FALSE),0)</f>
        <v>0</v>
      </c>
      <c r="O523" s="68">
        <f>IFERROR(VLOOKUP(A523,'[2]TOTAL M11M12 par région'!$1:$1048576,14,FALSE),0)</f>
        <v>2926.2953544935899</v>
      </c>
      <c r="P523" s="68">
        <f>IFERROR(VLOOKUP(A523,'[3]Recours excep-C2 2016'!$1:$1048576,36,FALSE),0)</f>
        <v>3266.474283370022</v>
      </c>
      <c r="Q523" s="70">
        <f t="shared" si="8"/>
        <v>6192.7696378636119</v>
      </c>
      <c r="R523"/>
    </row>
    <row r="524" spans="1:18" x14ac:dyDescent="0.25">
      <c r="A524" s="25" t="s">
        <v>612</v>
      </c>
      <c r="B524" s="6" t="s">
        <v>613</v>
      </c>
      <c r="C524" s="6" t="s">
        <v>17</v>
      </c>
      <c r="D524" s="6" t="s">
        <v>595</v>
      </c>
      <c r="E524" s="68">
        <f>+IFERROR(VLOOKUP($B524,[1]Feuil4!$1:$1048576,10,FALSE),0)</f>
        <v>0</v>
      </c>
      <c r="F524" s="68">
        <f>+IFERROR(VLOOKUP($B524,[1]Feuil4!$1:$1048576,9,FALSE),0)</f>
        <v>0</v>
      </c>
      <c r="G524" s="68">
        <f>+IFERROR(VLOOKUP($B524,[1]Feuil4!$1:$1048576,4,FALSE),0)</f>
        <v>600138</v>
      </c>
      <c r="H524" s="68">
        <f>+IFERROR(VLOOKUP($B524,[1]Feuil4!$1:$1048576,3,FALSE),0)</f>
        <v>0</v>
      </c>
      <c r="I524" s="68">
        <f>+IFERROR(VLOOKUP($B524,[1]Feuil4!$1:$1048576,2,FALSE),0)</f>
        <v>159146</v>
      </c>
      <c r="J524" s="68">
        <f>+IFERROR(VLOOKUP($B524,[1]Feuil4!$1:$1048576,7,FALSE),0)</f>
        <v>0</v>
      </c>
      <c r="K524" s="68">
        <f>+IFERROR(VLOOKUP($B524,[1]Feuil4!$1:$1048576,8,FALSE),0)</f>
        <v>0</v>
      </c>
      <c r="L524" s="68">
        <f>+IFERROR(VLOOKUP($B524,[1]Feuil4!$1:$1048576,6,FALSE),0)</f>
        <v>73462</v>
      </c>
      <c r="M524" s="68">
        <f>+IFERROR(VLOOKUP($B524,[1]Feuil4!$1:$1048576,5,FALSE),0)</f>
        <v>0</v>
      </c>
      <c r="N524" s="68">
        <f>+IFERROR(VLOOKUP($B524,[1]Feuil4!$1:$1048576,11,FALSE),0)</f>
        <v>0</v>
      </c>
      <c r="O524" s="68">
        <f>IFERROR(VLOOKUP(A524,'[2]TOTAL M11M12 par région'!$1:$1048576,14,FALSE),0)</f>
        <v>325613.99939447944</v>
      </c>
      <c r="P524" s="68">
        <f>IFERROR(VLOOKUP(A524,'[3]Recours excep-C2 2016'!$1:$1048576,36,FALSE),0)</f>
        <v>1303717.1266785339</v>
      </c>
      <c r="Q524" s="70">
        <f t="shared" si="8"/>
        <v>2462077.1260730131</v>
      </c>
      <c r="R524"/>
    </row>
    <row r="525" spans="1:18" hidden="1" x14ac:dyDescent="0.25">
      <c r="A525" s="6" t="s">
        <v>596</v>
      </c>
      <c r="B525" s="6" t="s">
        <v>597</v>
      </c>
      <c r="C525" s="6" t="s">
        <v>23</v>
      </c>
      <c r="D525" s="6" t="s">
        <v>595</v>
      </c>
      <c r="E525" s="68">
        <f>+IFERROR(VLOOKUP($B525,[1]Feuil4!$1:$1048576,10,FALSE),0)</f>
        <v>0</v>
      </c>
      <c r="F525" s="68">
        <f>+IFERROR(VLOOKUP($B525,[1]Feuil4!$1:$1048576,9,FALSE),0)</f>
        <v>0</v>
      </c>
      <c r="G525" s="68">
        <f>+IFERROR(VLOOKUP($B525,[1]Feuil4!$1:$1048576,4,FALSE),0)</f>
        <v>0</v>
      </c>
      <c r="H525" s="68">
        <f>+IFERROR(VLOOKUP($B525,[1]Feuil4!$1:$1048576,3,FALSE),0)</f>
        <v>0</v>
      </c>
      <c r="I525" s="68">
        <f>+IFERROR(VLOOKUP($B525,[1]Feuil4!$1:$1048576,2,FALSE),0)</f>
        <v>0</v>
      </c>
      <c r="J525" s="68">
        <f>+IFERROR(VLOOKUP($B525,[1]Feuil4!$1:$1048576,7,FALSE),0)</f>
        <v>0</v>
      </c>
      <c r="K525" s="68">
        <f>+IFERROR(VLOOKUP($B525,[1]Feuil4!$1:$1048576,8,FALSE),0)</f>
        <v>0</v>
      </c>
      <c r="L525" s="68">
        <f>+IFERROR(VLOOKUP($B525,[1]Feuil4!$1:$1048576,6,FALSE),0)</f>
        <v>0</v>
      </c>
      <c r="M525" s="68">
        <f>+IFERROR(VLOOKUP($B525,[1]Feuil4!$1:$1048576,5,FALSE),0)</f>
        <v>0</v>
      </c>
      <c r="N525" s="68">
        <f>+IFERROR(VLOOKUP($B525,[1]Feuil4!$1:$1048576,11,FALSE),0)</f>
        <v>0</v>
      </c>
      <c r="O525" s="68">
        <f>IFERROR(VLOOKUP(A525,'[2]TOTAL M11M12 par région'!$1:$1048576,14,FALSE),0)</f>
        <v>0</v>
      </c>
      <c r="P525" s="68">
        <f>IFERROR(VLOOKUP(A525,'[3]Recours excep-C2 2016'!$1:$1048576,36,FALSE),0)</f>
        <v>0</v>
      </c>
      <c r="Q525" s="70">
        <f t="shared" si="8"/>
        <v>0</v>
      </c>
      <c r="R525"/>
    </row>
    <row r="526" spans="1:18" x14ac:dyDescent="0.25">
      <c r="A526" s="25" t="s">
        <v>989</v>
      </c>
      <c r="B526" s="6" t="s">
        <v>990</v>
      </c>
      <c r="C526" s="6" t="s">
        <v>50</v>
      </c>
      <c r="D526" s="6" t="s">
        <v>595</v>
      </c>
      <c r="E526" s="68">
        <f>+IFERROR(VLOOKUP($B526,[1]Feuil4!$1:$1048576,10,FALSE),0)</f>
        <v>0</v>
      </c>
      <c r="F526" s="68">
        <f>+IFERROR(VLOOKUP($B526,[1]Feuil4!$1:$1048576,9,FALSE),0)</f>
        <v>0</v>
      </c>
      <c r="G526" s="68">
        <f>+IFERROR(VLOOKUP($B526,[1]Feuil4!$1:$1048576,4,FALSE),0)</f>
        <v>0</v>
      </c>
      <c r="H526" s="68">
        <f>+IFERROR(VLOOKUP($B526,[1]Feuil4!$1:$1048576,3,FALSE),0)</f>
        <v>0</v>
      </c>
      <c r="I526" s="68">
        <f>+IFERROR(VLOOKUP($B526,[1]Feuil4!$1:$1048576,2,FALSE),0)</f>
        <v>0</v>
      </c>
      <c r="J526" s="68">
        <f>+IFERROR(VLOOKUP($B526,[1]Feuil4!$1:$1048576,7,FALSE),0)</f>
        <v>0</v>
      </c>
      <c r="K526" s="68">
        <f>+IFERROR(VLOOKUP($B526,[1]Feuil4!$1:$1048576,8,FALSE),0)</f>
        <v>0</v>
      </c>
      <c r="L526" s="68">
        <f>+IFERROR(VLOOKUP($B526,[1]Feuil4!$1:$1048576,6,FALSE),0)</f>
        <v>0</v>
      </c>
      <c r="M526" s="68">
        <f>+IFERROR(VLOOKUP($B526,[1]Feuil4!$1:$1048576,5,FALSE),0)</f>
        <v>0</v>
      </c>
      <c r="N526" s="68">
        <f>+IFERROR(VLOOKUP($B526,[1]Feuil4!$1:$1048576,11,FALSE),0)</f>
        <v>0</v>
      </c>
      <c r="O526" s="68">
        <f>IFERROR(VLOOKUP(A526,'[2]TOTAL M11M12 par région'!$1:$1048576,14,FALSE),0)</f>
        <v>78446.309749632841</v>
      </c>
      <c r="P526" s="68">
        <f>IFERROR(VLOOKUP(A526,'[3]Recours excep-C2 2016'!$1:$1048576,36,FALSE),0)</f>
        <v>207564.09873350087</v>
      </c>
      <c r="Q526" s="70">
        <f t="shared" si="8"/>
        <v>286010.40848313371</v>
      </c>
      <c r="R526"/>
    </row>
    <row r="527" spans="1:18" x14ac:dyDescent="0.25">
      <c r="A527" s="6" t="s">
        <v>625</v>
      </c>
      <c r="B527" s="6" t="s">
        <v>626</v>
      </c>
      <c r="C527" s="6" t="s">
        <v>78</v>
      </c>
      <c r="D527" s="6" t="s">
        <v>595</v>
      </c>
      <c r="E527" s="68">
        <f>+IFERROR(VLOOKUP($B527,[1]Feuil4!$1:$1048576,10,FALSE),0)</f>
        <v>0</v>
      </c>
      <c r="F527" s="68">
        <f>+IFERROR(VLOOKUP($B527,[1]Feuil4!$1:$1048576,9,FALSE),0)</f>
        <v>0</v>
      </c>
      <c r="G527" s="68">
        <f>+IFERROR(VLOOKUP($B527,[1]Feuil4!$1:$1048576,4,FALSE),0)</f>
        <v>0</v>
      </c>
      <c r="H527" s="68">
        <f>+IFERROR(VLOOKUP($B527,[1]Feuil4!$1:$1048576,3,FALSE),0)</f>
        <v>0</v>
      </c>
      <c r="I527" s="68">
        <f>+IFERROR(VLOOKUP($B527,[1]Feuil4!$1:$1048576,2,FALSE),0)</f>
        <v>0</v>
      </c>
      <c r="J527" s="68">
        <f>+IFERROR(VLOOKUP($B527,[1]Feuil4!$1:$1048576,7,FALSE),0)</f>
        <v>0</v>
      </c>
      <c r="K527" s="68">
        <f>+IFERROR(VLOOKUP($B527,[1]Feuil4!$1:$1048576,8,FALSE),0)</f>
        <v>0</v>
      </c>
      <c r="L527" s="68">
        <f>+IFERROR(VLOOKUP($B527,[1]Feuil4!$1:$1048576,6,FALSE),0)</f>
        <v>0</v>
      </c>
      <c r="M527" s="68">
        <f>+IFERROR(VLOOKUP($B527,[1]Feuil4!$1:$1048576,5,FALSE),0)</f>
        <v>0</v>
      </c>
      <c r="N527" s="68">
        <f>+IFERROR(VLOOKUP($B527,[1]Feuil4!$1:$1048576,11,FALSE),0)</f>
        <v>0</v>
      </c>
      <c r="O527" s="68">
        <f>IFERROR(VLOOKUP(A527,'[2]TOTAL M11M12 par région'!$1:$1048576,14,FALSE),0)</f>
        <v>0</v>
      </c>
      <c r="P527" s="68">
        <f>IFERROR(VLOOKUP(A527,'[3]Recours excep-C2 2016'!$1:$1048576,36,FALSE),0)</f>
        <v>62540.319164167973</v>
      </c>
      <c r="Q527" s="70">
        <f t="shared" si="8"/>
        <v>62540.319164167973</v>
      </c>
      <c r="R527"/>
    </row>
    <row r="528" spans="1:18" x14ac:dyDescent="0.25">
      <c r="A528" s="25" t="s">
        <v>890</v>
      </c>
      <c r="B528" s="6" t="s">
        <v>891</v>
      </c>
      <c r="C528" s="6" t="s">
        <v>78</v>
      </c>
      <c r="D528" s="6" t="s">
        <v>595</v>
      </c>
      <c r="E528" s="68">
        <f>+IFERROR(VLOOKUP($B528,[1]Feuil4!$1:$1048576,10,FALSE),0)</f>
        <v>0</v>
      </c>
      <c r="F528" s="68">
        <f>+IFERROR(VLOOKUP($B528,[1]Feuil4!$1:$1048576,9,FALSE),0)</f>
        <v>0</v>
      </c>
      <c r="G528" s="68">
        <f>+IFERROR(VLOOKUP($B528,[1]Feuil4!$1:$1048576,4,FALSE),0)</f>
        <v>0</v>
      </c>
      <c r="H528" s="68">
        <f>+IFERROR(VLOOKUP($B528,[1]Feuil4!$1:$1048576,3,FALSE),0)</f>
        <v>0</v>
      </c>
      <c r="I528" s="68">
        <f>+IFERROR(VLOOKUP($B528,[1]Feuil4!$1:$1048576,2,FALSE),0)</f>
        <v>0</v>
      </c>
      <c r="J528" s="68">
        <f>+IFERROR(VLOOKUP($B528,[1]Feuil4!$1:$1048576,7,FALSE),0)</f>
        <v>0</v>
      </c>
      <c r="K528" s="68">
        <f>+IFERROR(VLOOKUP($B528,[1]Feuil4!$1:$1048576,8,FALSE),0)</f>
        <v>0</v>
      </c>
      <c r="L528" s="68">
        <f>+IFERROR(VLOOKUP($B528,[1]Feuil4!$1:$1048576,6,FALSE),0)</f>
        <v>0</v>
      </c>
      <c r="M528" s="68">
        <f>+IFERROR(VLOOKUP($B528,[1]Feuil4!$1:$1048576,5,FALSE),0)</f>
        <v>0</v>
      </c>
      <c r="N528" s="68">
        <f>+IFERROR(VLOOKUP($B528,[1]Feuil4!$1:$1048576,11,FALSE),0)</f>
        <v>0</v>
      </c>
      <c r="O528" s="68">
        <f>IFERROR(VLOOKUP(A528,'[2]TOTAL M11M12 par région'!$1:$1048576,14,FALSE),0)</f>
        <v>183505.51414418744</v>
      </c>
      <c r="P528" s="68">
        <f>IFERROR(VLOOKUP(A528,'[3]Recours excep-C2 2016'!$1:$1048576,36,FALSE),0)</f>
        <v>0</v>
      </c>
      <c r="Q528" s="70">
        <f t="shared" si="8"/>
        <v>183505.51414418744</v>
      </c>
      <c r="R528"/>
    </row>
    <row r="529" spans="1:18" x14ac:dyDescent="0.25">
      <c r="A529" s="6" t="s">
        <v>593</v>
      </c>
      <c r="B529" s="6" t="s">
        <v>594</v>
      </c>
      <c r="C529" s="6" t="s">
        <v>78</v>
      </c>
      <c r="D529" s="6" t="s">
        <v>595</v>
      </c>
      <c r="E529" s="68">
        <f>+IFERROR(VLOOKUP($B529,[1]Feuil4!$1:$1048576,10,FALSE),0)</f>
        <v>0</v>
      </c>
      <c r="F529" s="68">
        <f>+IFERROR(VLOOKUP($B529,[1]Feuil4!$1:$1048576,9,FALSE),0)</f>
        <v>0</v>
      </c>
      <c r="G529" s="68">
        <f>+IFERROR(VLOOKUP($B529,[1]Feuil4!$1:$1048576,4,FALSE),0)</f>
        <v>0</v>
      </c>
      <c r="H529" s="68">
        <f>+IFERROR(VLOOKUP($B529,[1]Feuil4!$1:$1048576,3,FALSE),0)</f>
        <v>0</v>
      </c>
      <c r="I529" s="68">
        <f>+IFERROR(VLOOKUP($B529,[1]Feuil4!$1:$1048576,2,FALSE),0)</f>
        <v>0</v>
      </c>
      <c r="J529" s="68">
        <f>+IFERROR(VLOOKUP($B529,[1]Feuil4!$1:$1048576,7,FALSE),0)</f>
        <v>0</v>
      </c>
      <c r="K529" s="68">
        <f>+IFERROR(VLOOKUP($B529,[1]Feuil4!$1:$1048576,8,FALSE),0)</f>
        <v>0</v>
      </c>
      <c r="L529" s="68">
        <f>+IFERROR(VLOOKUP($B529,[1]Feuil4!$1:$1048576,6,FALSE),0)</f>
        <v>0</v>
      </c>
      <c r="M529" s="68">
        <f>+IFERROR(VLOOKUP($B529,[1]Feuil4!$1:$1048576,5,FALSE),0)</f>
        <v>0</v>
      </c>
      <c r="N529" s="68">
        <f>+IFERROR(VLOOKUP($B529,[1]Feuil4!$1:$1048576,11,FALSE),0)</f>
        <v>0</v>
      </c>
      <c r="O529" s="68">
        <f>IFERROR(VLOOKUP(A529,'[2]TOTAL M11M12 par région'!$1:$1048576,14,FALSE),0)</f>
        <v>0</v>
      </c>
      <c r="P529" s="68">
        <f>IFERROR(VLOOKUP(A529,'[3]Recours excep-C2 2016'!$1:$1048576,36,FALSE),0)</f>
        <v>38104.803416992465</v>
      </c>
      <c r="Q529" s="70">
        <f t="shared" si="8"/>
        <v>38104.803416992465</v>
      </c>
      <c r="R529"/>
    </row>
    <row r="530" spans="1:18" x14ac:dyDescent="0.25">
      <c r="A530" s="6" t="s">
        <v>621</v>
      </c>
      <c r="B530" s="6" t="s">
        <v>622</v>
      </c>
      <c r="C530" s="6" t="s">
        <v>78</v>
      </c>
      <c r="D530" s="6" t="s">
        <v>595</v>
      </c>
      <c r="E530" s="68">
        <f>+IFERROR(VLOOKUP($B530,[1]Feuil4!$1:$1048576,10,FALSE),0)</f>
        <v>0</v>
      </c>
      <c r="F530" s="68">
        <f>+IFERROR(VLOOKUP($B530,[1]Feuil4!$1:$1048576,9,FALSE),0)</f>
        <v>0</v>
      </c>
      <c r="G530" s="68">
        <f>+IFERROR(VLOOKUP($B530,[1]Feuil4!$1:$1048576,4,FALSE),0)</f>
        <v>0</v>
      </c>
      <c r="H530" s="68">
        <f>+IFERROR(VLOOKUP($B530,[1]Feuil4!$1:$1048576,3,FALSE),0)</f>
        <v>0</v>
      </c>
      <c r="I530" s="68">
        <f>+IFERROR(VLOOKUP($B530,[1]Feuil4!$1:$1048576,2,FALSE),0)</f>
        <v>0</v>
      </c>
      <c r="J530" s="68">
        <f>+IFERROR(VLOOKUP($B530,[1]Feuil4!$1:$1048576,7,FALSE),0)</f>
        <v>0</v>
      </c>
      <c r="K530" s="68">
        <f>+IFERROR(VLOOKUP($B530,[1]Feuil4!$1:$1048576,8,FALSE),0)</f>
        <v>0</v>
      </c>
      <c r="L530" s="68">
        <f>+IFERROR(VLOOKUP($B530,[1]Feuil4!$1:$1048576,6,FALSE),0)</f>
        <v>0</v>
      </c>
      <c r="M530" s="68">
        <f>+IFERROR(VLOOKUP($B530,[1]Feuil4!$1:$1048576,5,FALSE),0)</f>
        <v>0</v>
      </c>
      <c r="N530" s="68">
        <f>+IFERROR(VLOOKUP($B530,[1]Feuil4!$1:$1048576,11,FALSE),0)</f>
        <v>0</v>
      </c>
      <c r="O530" s="68">
        <f>IFERROR(VLOOKUP(A530,'[2]TOTAL M11M12 par région'!$1:$1048576,14,FALSE),0)</f>
        <v>57095.402950918855</v>
      </c>
      <c r="P530" s="68">
        <f>IFERROR(VLOOKUP(A530,'[3]Recours excep-C2 2016'!$1:$1048576,36,FALSE),0)</f>
        <v>47031.621096711649</v>
      </c>
      <c r="Q530" s="70">
        <f t="shared" si="8"/>
        <v>104127.0240476305</v>
      </c>
      <c r="R530"/>
    </row>
    <row r="531" spans="1:18" x14ac:dyDescent="0.25">
      <c r="A531" s="25" t="s">
        <v>892</v>
      </c>
      <c r="B531" s="6" t="s">
        <v>893</v>
      </c>
      <c r="C531" s="26" t="s">
        <v>20</v>
      </c>
      <c r="D531" s="6" t="s">
        <v>595</v>
      </c>
      <c r="E531" s="68">
        <f>+IFERROR(VLOOKUP($B531,[1]Feuil4!$1:$1048576,10,FALSE),0)</f>
        <v>0</v>
      </c>
      <c r="F531" s="68">
        <f>+IFERROR(VLOOKUP($B531,[1]Feuil4!$1:$1048576,9,FALSE),0)</f>
        <v>0</v>
      </c>
      <c r="G531" s="68">
        <f>+IFERROR(VLOOKUP($B531,[1]Feuil4!$1:$1048576,4,FALSE),0)</f>
        <v>0</v>
      </c>
      <c r="H531" s="68">
        <f>+IFERROR(VLOOKUP($B531,[1]Feuil4!$1:$1048576,3,FALSE),0)</f>
        <v>0</v>
      </c>
      <c r="I531" s="68">
        <f>+IFERROR(VLOOKUP($B531,[1]Feuil4!$1:$1048576,2,FALSE),0)</f>
        <v>0</v>
      </c>
      <c r="J531" s="68">
        <f>+IFERROR(VLOOKUP($B531,[1]Feuil4!$1:$1048576,7,FALSE),0)</f>
        <v>0</v>
      </c>
      <c r="K531" s="68">
        <f>+IFERROR(VLOOKUP($B531,[1]Feuil4!$1:$1048576,8,FALSE),0)</f>
        <v>0</v>
      </c>
      <c r="L531" s="68">
        <f>+IFERROR(VLOOKUP($B531,[1]Feuil4!$1:$1048576,6,FALSE),0)</f>
        <v>0</v>
      </c>
      <c r="M531" s="68">
        <f>+IFERROR(VLOOKUP($B531,[1]Feuil4!$1:$1048576,5,FALSE),0)</f>
        <v>0</v>
      </c>
      <c r="N531" s="68">
        <f>+IFERROR(VLOOKUP($B531,[1]Feuil4!$1:$1048576,11,FALSE),0)</f>
        <v>0</v>
      </c>
      <c r="O531" s="68">
        <f>IFERROR(VLOOKUP(A531,'[2]TOTAL M11M12 par région'!$1:$1048576,14,FALSE),0)</f>
        <v>31648.900103116554</v>
      </c>
      <c r="P531" s="68">
        <f>IFERROR(VLOOKUP(A531,'[3]Recours excep-C2 2016'!$1:$1048576,36,FALSE),0)</f>
        <v>15650.246489021336</v>
      </c>
      <c r="Q531" s="70">
        <f t="shared" si="8"/>
        <v>47299.146592137891</v>
      </c>
      <c r="R531"/>
    </row>
    <row r="532" spans="1:18" x14ac:dyDescent="0.25">
      <c r="A532" s="25" t="s">
        <v>610</v>
      </c>
      <c r="B532" s="6" t="s">
        <v>611</v>
      </c>
      <c r="C532" s="6" t="s">
        <v>17</v>
      </c>
      <c r="D532" s="6" t="s">
        <v>595</v>
      </c>
      <c r="E532" s="68">
        <f>+IFERROR(VLOOKUP($B532,[1]Feuil4!$1:$1048576,10,FALSE),0)</f>
        <v>0</v>
      </c>
      <c r="F532" s="68">
        <f>+IFERROR(VLOOKUP($B532,[1]Feuil4!$1:$1048576,9,FALSE),0)</f>
        <v>0</v>
      </c>
      <c r="G532" s="68">
        <f>+IFERROR(VLOOKUP($B532,[1]Feuil4!$1:$1048576,4,FALSE),0)</f>
        <v>349358</v>
      </c>
      <c r="H532" s="68">
        <f>+IFERROR(VLOOKUP($B532,[1]Feuil4!$1:$1048576,3,FALSE),0)</f>
        <v>0</v>
      </c>
      <c r="I532" s="68">
        <f>+IFERROR(VLOOKUP($B532,[1]Feuil4!$1:$1048576,2,FALSE),0)</f>
        <v>71292</v>
      </c>
      <c r="J532" s="68">
        <f>+IFERROR(VLOOKUP($B532,[1]Feuil4!$1:$1048576,7,FALSE),0)</f>
        <v>0</v>
      </c>
      <c r="K532" s="68">
        <f>+IFERROR(VLOOKUP($B532,[1]Feuil4!$1:$1048576,8,FALSE),0)</f>
        <v>0</v>
      </c>
      <c r="L532" s="68">
        <f>+IFERROR(VLOOKUP($B532,[1]Feuil4!$1:$1048576,6,FALSE),0)</f>
        <v>0</v>
      </c>
      <c r="M532" s="68">
        <f>+IFERROR(VLOOKUP($B532,[1]Feuil4!$1:$1048576,5,FALSE),0)</f>
        <v>146586</v>
      </c>
      <c r="N532" s="68">
        <f>+IFERROR(VLOOKUP($B532,[1]Feuil4!$1:$1048576,11,FALSE),0)</f>
        <v>0</v>
      </c>
      <c r="O532" s="68">
        <f>IFERROR(VLOOKUP(A532,'[2]TOTAL M11M12 par région'!$1:$1048576,14,FALSE),0)</f>
        <v>171603.2071819416</v>
      </c>
      <c r="P532" s="68">
        <f>IFERROR(VLOOKUP(A532,'[3]Recours excep-C2 2016'!$1:$1048576,36,FALSE),0)</f>
        <v>241962.09379810287</v>
      </c>
      <c r="Q532" s="70">
        <f t="shared" si="8"/>
        <v>980801.30098004453</v>
      </c>
      <c r="R532"/>
    </row>
    <row r="533" spans="1:18" x14ac:dyDescent="0.25">
      <c r="A533" s="6" t="s">
        <v>619</v>
      </c>
      <c r="B533" s="6" t="s">
        <v>620</v>
      </c>
      <c r="C533" s="6" t="s">
        <v>50</v>
      </c>
      <c r="D533" s="6" t="s">
        <v>595</v>
      </c>
      <c r="E533" s="68">
        <f>+IFERROR(VLOOKUP($B533,[1]Feuil4!$1:$1048576,10,FALSE),0)</f>
        <v>0</v>
      </c>
      <c r="F533" s="68">
        <f>+IFERROR(VLOOKUP($B533,[1]Feuil4!$1:$1048576,9,FALSE),0)</f>
        <v>0</v>
      </c>
      <c r="G533" s="68">
        <f>+IFERROR(VLOOKUP($B533,[1]Feuil4!$1:$1048576,4,FALSE),0)</f>
        <v>0</v>
      </c>
      <c r="H533" s="68">
        <f>+IFERROR(VLOOKUP($B533,[1]Feuil4!$1:$1048576,3,FALSE),0)</f>
        <v>0</v>
      </c>
      <c r="I533" s="68">
        <f>+IFERROR(VLOOKUP($B533,[1]Feuil4!$1:$1048576,2,FALSE),0)</f>
        <v>0</v>
      </c>
      <c r="J533" s="68">
        <f>+IFERROR(VLOOKUP($B533,[1]Feuil4!$1:$1048576,7,FALSE),0)</f>
        <v>0</v>
      </c>
      <c r="K533" s="68">
        <f>+IFERROR(VLOOKUP($B533,[1]Feuil4!$1:$1048576,8,FALSE),0)</f>
        <v>0</v>
      </c>
      <c r="L533" s="68">
        <f>+IFERROR(VLOOKUP($B533,[1]Feuil4!$1:$1048576,6,FALSE),0)</f>
        <v>0</v>
      </c>
      <c r="M533" s="68">
        <f>+IFERROR(VLOOKUP($B533,[1]Feuil4!$1:$1048576,5,FALSE),0)</f>
        <v>0</v>
      </c>
      <c r="N533" s="68">
        <f>+IFERROR(VLOOKUP($B533,[1]Feuil4!$1:$1048576,11,FALSE),0)</f>
        <v>0</v>
      </c>
      <c r="O533" s="68">
        <f>IFERROR(VLOOKUP(A533,'[2]TOTAL M11M12 par région'!$1:$1048576,14,FALSE),0)</f>
        <v>17381.359910329789</v>
      </c>
      <c r="P533" s="68">
        <f>IFERROR(VLOOKUP(A533,'[3]Recours excep-C2 2016'!$1:$1048576,36,FALSE),0)</f>
        <v>60447.451400010868</v>
      </c>
      <c r="Q533" s="70">
        <f t="shared" si="8"/>
        <v>77828.81131034065</v>
      </c>
      <c r="R533"/>
    </row>
    <row r="534" spans="1:18" x14ac:dyDescent="0.25">
      <c r="A534" s="38" t="s">
        <v>1157</v>
      </c>
      <c r="B534" s="6" t="s">
        <v>1144</v>
      </c>
      <c r="C534" s="6" t="s">
        <v>78</v>
      </c>
      <c r="D534" s="6" t="s">
        <v>595</v>
      </c>
      <c r="E534" s="68">
        <f>+IFERROR(VLOOKUP($B534,[1]Feuil4!$1:$1048576,10,FALSE),0)</f>
        <v>0</v>
      </c>
      <c r="F534" s="68">
        <f>+IFERROR(VLOOKUP($B534,[1]Feuil4!$1:$1048576,9,FALSE),0)</f>
        <v>0</v>
      </c>
      <c r="G534" s="68">
        <f>+IFERROR(VLOOKUP($B534,[1]Feuil4!$1:$1048576,4,FALSE),0)</f>
        <v>0</v>
      </c>
      <c r="H534" s="68">
        <f>+IFERROR(VLOOKUP($B534,[1]Feuil4!$1:$1048576,3,FALSE),0)</f>
        <v>0</v>
      </c>
      <c r="I534" s="68">
        <f>+IFERROR(VLOOKUP($B534,[1]Feuil4!$1:$1048576,2,FALSE),0)</f>
        <v>0</v>
      </c>
      <c r="J534" s="68">
        <f>+IFERROR(VLOOKUP($B534,[1]Feuil4!$1:$1048576,7,FALSE),0)</f>
        <v>0</v>
      </c>
      <c r="K534" s="68">
        <f>+IFERROR(VLOOKUP($B534,[1]Feuil4!$1:$1048576,8,FALSE),0)</f>
        <v>0</v>
      </c>
      <c r="L534" s="68">
        <f>+IFERROR(VLOOKUP($B534,[1]Feuil4!$1:$1048576,6,FALSE),0)</f>
        <v>0</v>
      </c>
      <c r="M534" s="68">
        <f>+IFERROR(VLOOKUP($B534,[1]Feuil4!$1:$1048576,5,FALSE),0)</f>
        <v>0</v>
      </c>
      <c r="N534" s="68">
        <f>+IFERROR(VLOOKUP($B534,[1]Feuil4!$1:$1048576,11,FALSE),0)</f>
        <v>0</v>
      </c>
      <c r="O534" s="68">
        <f>IFERROR(VLOOKUP(A534,'[2]TOTAL M11M12 par région'!$1:$1048576,14,FALSE),0)</f>
        <v>-338373.29795534245</v>
      </c>
      <c r="P534" s="68">
        <f>IFERROR(VLOOKUP(A534,'[3]Recours excep-C2 2016'!$1:$1048576,36,FALSE),0)</f>
        <v>0</v>
      </c>
      <c r="Q534" s="70">
        <f t="shared" si="8"/>
        <v>-338373.29795534245</v>
      </c>
      <c r="R534"/>
    </row>
    <row r="535" spans="1:18" x14ac:dyDescent="0.25">
      <c r="A535" s="25" t="s">
        <v>598</v>
      </c>
      <c r="B535" s="6" t="s">
        <v>599</v>
      </c>
      <c r="C535" s="6" t="s">
        <v>23</v>
      </c>
      <c r="D535" s="6" t="s">
        <v>595</v>
      </c>
      <c r="E535" s="68">
        <f>+IFERROR(VLOOKUP($B535,[1]Feuil4!$1:$1048576,10,FALSE),0)</f>
        <v>0</v>
      </c>
      <c r="F535" s="68">
        <f>+IFERROR(VLOOKUP($B535,[1]Feuil4!$1:$1048576,9,FALSE),0)</f>
        <v>0</v>
      </c>
      <c r="G535" s="68">
        <f>+IFERROR(VLOOKUP($B535,[1]Feuil4!$1:$1048576,4,FALSE),0)</f>
        <v>0</v>
      </c>
      <c r="H535" s="68">
        <f>+IFERROR(VLOOKUP($B535,[1]Feuil4!$1:$1048576,3,FALSE),0)</f>
        <v>0</v>
      </c>
      <c r="I535" s="68">
        <f>+IFERROR(VLOOKUP($B535,[1]Feuil4!$1:$1048576,2,FALSE),0)</f>
        <v>0</v>
      </c>
      <c r="J535" s="68">
        <f>+IFERROR(VLOOKUP($B535,[1]Feuil4!$1:$1048576,7,FALSE),0)</f>
        <v>0</v>
      </c>
      <c r="K535" s="68">
        <f>+IFERROR(VLOOKUP($B535,[1]Feuil4!$1:$1048576,8,FALSE),0)</f>
        <v>0</v>
      </c>
      <c r="L535" s="68">
        <f>+IFERROR(VLOOKUP($B535,[1]Feuil4!$1:$1048576,6,FALSE),0)</f>
        <v>0</v>
      </c>
      <c r="M535" s="68">
        <f>+IFERROR(VLOOKUP($B535,[1]Feuil4!$1:$1048576,5,FALSE),0)</f>
        <v>0</v>
      </c>
      <c r="N535" s="68">
        <f>+IFERROR(VLOOKUP($B535,[1]Feuil4!$1:$1048576,11,FALSE),0)</f>
        <v>0</v>
      </c>
      <c r="O535" s="68">
        <f>IFERROR(VLOOKUP(A535,'[2]TOTAL M11M12 par région'!$1:$1048576,14,FALSE),0)</f>
        <v>28221.995752151764</v>
      </c>
      <c r="P535" s="68">
        <f>IFERROR(VLOOKUP(A535,'[3]Recours excep-C2 2016'!$1:$1048576,36,FALSE),0)</f>
        <v>0</v>
      </c>
      <c r="Q535" s="70">
        <f t="shared" si="8"/>
        <v>28221.995752151764</v>
      </c>
      <c r="R535"/>
    </row>
    <row r="536" spans="1:18" hidden="1" x14ac:dyDescent="0.25">
      <c r="A536" s="25" t="s">
        <v>894</v>
      </c>
      <c r="B536" s="6" t="s">
        <v>895</v>
      </c>
      <c r="C536" s="6" t="s">
        <v>78</v>
      </c>
      <c r="D536" s="6" t="s">
        <v>595</v>
      </c>
      <c r="E536" s="68">
        <f>+IFERROR(VLOOKUP($B536,[1]Feuil4!$1:$1048576,10,FALSE),0)</f>
        <v>0</v>
      </c>
      <c r="F536" s="68">
        <f>+IFERROR(VLOOKUP($B536,[1]Feuil4!$1:$1048576,9,FALSE),0)</f>
        <v>0</v>
      </c>
      <c r="G536" s="68">
        <f>+IFERROR(VLOOKUP($B536,[1]Feuil4!$1:$1048576,4,FALSE),0)</f>
        <v>0</v>
      </c>
      <c r="H536" s="68">
        <f>+IFERROR(VLOOKUP($B536,[1]Feuil4!$1:$1048576,3,FALSE),0)</f>
        <v>0</v>
      </c>
      <c r="I536" s="68">
        <f>+IFERROR(VLOOKUP($B536,[1]Feuil4!$1:$1048576,2,FALSE),0)</f>
        <v>0</v>
      </c>
      <c r="J536" s="68">
        <f>+IFERROR(VLOOKUP($B536,[1]Feuil4!$1:$1048576,7,FALSE),0)</f>
        <v>0</v>
      </c>
      <c r="K536" s="68">
        <f>+IFERROR(VLOOKUP($B536,[1]Feuil4!$1:$1048576,8,FALSE),0)</f>
        <v>0</v>
      </c>
      <c r="L536" s="68">
        <f>+IFERROR(VLOOKUP($B536,[1]Feuil4!$1:$1048576,6,FALSE),0)</f>
        <v>0</v>
      </c>
      <c r="M536" s="68">
        <f>+IFERROR(VLOOKUP($B536,[1]Feuil4!$1:$1048576,5,FALSE),0)</f>
        <v>0</v>
      </c>
      <c r="N536" s="68">
        <f>+IFERROR(VLOOKUP($B536,[1]Feuil4!$1:$1048576,11,FALSE),0)</f>
        <v>0</v>
      </c>
      <c r="O536" s="68">
        <f>IFERROR(VLOOKUP(A536,'[2]TOTAL M11M12 par région'!$1:$1048576,14,FALSE),0)</f>
        <v>0</v>
      </c>
      <c r="P536" s="68">
        <f>IFERROR(VLOOKUP(A536,'[3]Recours excep-C2 2016'!$1:$1048576,36,FALSE),0)</f>
        <v>0</v>
      </c>
      <c r="Q536" s="70">
        <f t="shared" si="8"/>
        <v>0</v>
      </c>
      <c r="R536"/>
    </row>
    <row r="537" spans="1:18" x14ac:dyDescent="0.25">
      <c r="A537" s="6" t="s">
        <v>614</v>
      </c>
      <c r="B537" s="6" t="s">
        <v>615</v>
      </c>
      <c r="C537" s="6" t="s">
        <v>78</v>
      </c>
      <c r="D537" s="6" t="s">
        <v>595</v>
      </c>
      <c r="E537" s="68">
        <f>+IFERROR(VLOOKUP($B537,[1]Feuil4!$1:$1048576,10,FALSE),0)</f>
        <v>0</v>
      </c>
      <c r="F537" s="68">
        <f>+IFERROR(VLOOKUP($B537,[1]Feuil4!$1:$1048576,9,FALSE),0)</f>
        <v>0</v>
      </c>
      <c r="G537" s="68">
        <f>+IFERROR(VLOOKUP($B537,[1]Feuil4!$1:$1048576,4,FALSE),0)</f>
        <v>0</v>
      </c>
      <c r="H537" s="68">
        <f>+IFERROR(VLOOKUP($B537,[1]Feuil4!$1:$1048576,3,FALSE),0)</f>
        <v>0</v>
      </c>
      <c r="I537" s="68">
        <f>+IFERROR(VLOOKUP($B537,[1]Feuil4!$1:$1048576,2,FALSE),0)</f>
        <v>0</v>
      </c>
      <c r="J537" s="68">
        <f>+IFERROR(VLOOKUP($B537,[1]Feuil4!$1:$1048576,7,FALSE),0)</f>
        <v>0</v>
      </c>
      <c r="K537" s="68">
        <f>+IFERROR(VLOOKUP($B537,[1]Feuil4!$1:$1048576,8,FALSE),0)</f>
        <v>0</v>
      </c>
      <c r="L537" s="68">
        <f>+IFERROR(VLOOKUP($B537,[1]Feuil4!$1:$1048576,6,FALSE),0)</f>
        <v>0</v>
      </c>
      <c r="M537" s="68">
        <f>+IFERROR(VLOOKUP($B537,[1]Feuil4!$1:$1048576,5,FALSE),0)</f>
        <v>0</v>
      </c>
      <c r="N537" s="68">
        <f>+IFERROR(VLOOKUP($B537,[1]Feuil4!$1:$1048576,11,FALSE),0)</f>
        <v>0</v>
      </c>
      <c r="O537" s="68">
        <f>IFERROR(VLOOKUP(A537,'[2]TOTAL M11M12 par région'!$1:$1048576,14,FALSE),0)</f>
        <v>0</v>
      </c>
      <c r="P537" s="68">
        <f>IFERROR(VLOOKUP(A537,'[3]Recours excep-C2 2016'!$1:$1048576,36,FALSE),0)</f>
        <v>1113.1856525171083</v>
      </c>
      <c r="Q537" s="70">
        <f t="shared" si="8"/>
        <v>1113.1856525171083</v>
      </c>
      <c r="R537"/>
    </row>
    <row r="538" spans="1:18" hidden="1" x14ac:dyDescent="0.25">
      <c r="A538" s="6">
        <v>490018934</v>
      </c>
      <c r="B538" s="6" t="s">
        <v>618</v>
      </c>
      <c r="C538" s="6" t="s">
        <v>83</v>
      </c>
      <c r="D538" s="6" t="s">
        <v>595</v>
      </c>
      <c r="E538" s="68">
        <f>+IFERROR(VLOOKUP($B538,[1]Feuil4!$1:$1048576,10,FALSE),0)</f>
        <v>0</v>
      </c>
      <c r="F538" s="68">
        <f>+IFERROR(VLOOKUP($B538,[1]Feuil4!$1:$1048576,9,FALSE),0)</f>
        <v>0</v>
      </c>
      <c r="G538" s="68">
        <f>+IFERROR(VLOOKUP($B538,[1]Feuil4!$1:$1048576,4,FALSE),0)</f>
        <v>0</v>
      </c>
      <c r="H538" s="68">
        <f>+IFERROR(VLOOKUP($B538,[1]Feuil4!$1:$1048576,3,FALSE),0)</f>
        <v>0</v>
      </c>
      <c r="I538" s="68">
        <f>+IFERROR(VLOOKUP($B538,[1]Feuil4!$1:$1048576,2,FALSE),0)</f>
        <v>0</v>
      </c>
      <c r="J538" s="68">
        <f>+IFERROR(VLOOKUP($B538,[1]Feuil4!$1:$1048576,7,FALSE),0)</f>
        <v>0</v>
      </c>
      <c r="K538" s="68">
        <f>+IFERROR(VLOOKUP($B538,[1]Feuil4!$1:$1048576,8,FALSE),0)</f>
        <v>0</v>
      </c>
      <c r="L538" s="68">
        <f>+IFERROR(VLOOKUP($B538,[1]Feuil4!$1:$1048576,6,FALSE),0)</f>
        <v>0</v>
      </c>
      <c r="M538" s="68">
        <f>+IFERROR(VLOOKUP($B538,[1]Feuil4!$1:$1048576,5,FALSE),0)</f>
        <v>0</v>
      </c>
      <c r="N538" s="68">
        <f>+IFERROR(VLOOKUP($B538,[1]Feuil4!$1:$1048576,11,FALSE),0)</f>
        <v>0</v>
      </c>
      <c r="O538" s="68">
        <f>IFERROR(VLOOKUP(A538,'[2]TOTAL M11M12 par région'!$1:$1048576,14,FALSE),0)</f>
        <v>0</v>
      </c>
      <c r="P538" s="68">
        <f>IFERROR(VLOOKUP(A538,'[3]Recours excep-C2 2016'!$1:$1048576,36,FALSE),0)</f>
        <v>0</v>
      </c>
      <c r="Q538" s="70">
        <f t="shared" si="8"/>
        <v>0</v>
      </c>
      <c r="R538"/>
    </row>
    <row r="539" spans="1:18" x14ac:dyDescent="0.25">
      <c r="A539" s="6" t="s">
        <v>602</v>
      </c>
      <c r="B539" s="6" t="s">
        <v>603</v>
      </c>
      <c r="C539" s="6" t="s">
        <v>23</v>
      </c>
      <c r="D539" s="6" t="s">
        <v>595</v>
      </c>
      <c r="E539" s="68">
        <f>+IFERROR(VLOOKUP($B539,[1]Feuil4!$1:$1048576,10,FALSE),0)</f>
        <v>0</v>
      </c>
      <c r="F539" s="68">
        <f>+IFERROR(VLOOKUP($B539,[1]Feuil4!$1:$1048576,9,FALSE),0)</f>
        <v>0</v>
      </c>
      <c r="G539" s="68">
        <f>+IFERROR(VLOOKUP($B539,[1]Feuil4!$1:$1048576,4,FALSE),0)</f>
        <v>0</v>
      </c>
      <c r="H539" s="68">
        <f>+IFERROR(VLOOKUP($B539,[1]Feuil4!$1:$1048576,3,FALSE),0)</f>
        <v>0</v>
      </c>
      <c r="I539" s="68">
        <f>+IFERROR(VLOOKUP($B539,[1]Feuil4!$1:$1048576,2,FALSE),0)</f>
        <v>0</v>
      </c>
      <c r="J539" s="68">
        <f>+IFERROR(VLOOKUP($B539,[1]Feuil4!$1:$1048576,7,FALSE),0)</f>
        <v>0</v>
      </c>
      <c r="K539" s="68">
        <f>+IFERROR(VLOOKUP($B539,[1]Feuil4!$1:$1048576,8,FALSE),0)</f>
        <v>0</v>
      </c>
      <c r="L539" s="68">
        <f>+IFERROR(VLOOKUP($B539,[1]Feuil4!$1:$1048576,6,FALSE),0)</f>
        <v>0</v>
      </c>
      <c r="M539" s="68">
        <f>+IFERROR(VLOOKUP($B539,[1]Feuil4!$1:$1048576,5,FALSE),0)</f>
        <v>0</v>
      </c>
      <c r="N539" s="68">
        <f>+IFERROR(VLOOKUP($B539,[1]Feuil4!$1:$1048576,11,FALSE),0)</f>
        <v>0</v>
      </c>
      <c r="O539" s="68">
        <f>IFERROR(VLOOKUP(A539,'[2]TOTAL M11M12 par région'!$1:$1048576,14,FALSE),0)</f>
        <v>6006.1666009018045</v>
      </c>
      <c r="P539" s="68">
        <f>IFERROR(VLOOKUP(A539,'[3]Recours excep-C2 2016'!$1:$1048576,36,FALSE),0)</f>
        <v>0</v>
      </c>
      <c r="Q539" s="70">
        <f t="shared" si="8"/>
        <v>6006.1666009018045</v>
      </c>
      <c r="R539"/>
    </row>
    <row r="540" spans="1:18" hidden="1" x14ac:dyDescent="0.25">
      <c r="A540" s="38" t="s">
        <v>1175</v>
      </c>
      <c r="B540" s="6" t="s">
        <v>1145</v>
      </c>
      <c r="C540" s="6" t="s">
        <v>20</v>
      </c>
      <c r="D540" s="6" t="s">
        <v>595</v>
      </c>
      <c r="E540" s="68">
        <f>+IFERROR(VLOOKUP($B540,[1]Feuil4!$1:$1048576,10,FALSE),0)</f>
        <v>0</v>
      </c>
      <c r="F540" s="68">
        <f>+IFERROR(VLOOKUP($B540,[1]Feuil4!$1:$1048576,9,FALSE),0)</f>
        <v>0</v>
      </c>
      <c r="G540" s="68">
        <f>+IFERROR(VLOOKUP($B540,[1]Feuil4!$1:$1048576,4,FALSE),0)</f>
        <v>0</v>
      </c>
      <c r="H540" s="68">
        <f>+IFERROR(VLOOKUP($B540,[1]Feuil4!$1:$1048576,3,FALSE),0)</f>
        <v>0</v>
      </c>
      <c r="I540" s="68">
        <f>+IFERROR(VLOOKUP($B540,[1]Feuil4!$1:$1048576,2,FALSE),0)</f>
        <v>0</v>
      </c>
      <c r="J540" s="68">
        <f>+IFERROR(VLOOKUP($B540,[1]Feuil4!$1:$1048576,7,FALSE),0)</f>
        <v>0</v>
      </c>
      <c r="K540" s="68">
        <f>+IFERROR(VLOOKUP($B540,[1]Feuil4!$1:$1048576,8,FALSE),0)</f>
        <v>0</v>
      </c>
      <c r="L540" s="68">
        <f>+IFERROR(VLOOKUP($B540,[1]Feuil4!$1:$1048576,6,FALSE),0)</f>
        <v>0</v>
      </c>
      <c r="M540" s="68">
        <f>+IFERROR(VLOOKUP($B540,[1]Feuil4!$1:$1048576,5,FALSE),0)</f>
        <v>0</v>
      </c>
      <c r="N540" s="68">
        <f>+IFERROR(VLOOKUP($B540,[1]Feuil4!$1:$1048576,11,FALSE),0)</f>
        <v>0</v>
      </c>
      <c r="O540" s="68">
        <f>IFERROR(VLOOKUP(A540,'[2]TOTAL M11M12 par région'!$1:$1048576,14,FALSE),0)</f>
        <v>0</v>
      </c>
      <c r="P540" s="68">
        <f>IFERROR(VLOOKUP(A540,'[3]Recours excep-C2 2016'!$1:$1048576,36,FALSE),0)</f>
        <v>0</v>
      </c>
      <c r="Q540" s="70">
        <f t="shared" si="8"/>
        <v>0</v>
      </c>
      <c r="R540"/>
    </row>
    <row r="541" spans="1:18" x14ac:dyDescent="0.25">
      <c r="A541" s="25" t="s">
        <v>1102</v>
      </c>
      <c r="B541" s="6" t="s">
        <v>896</v>
      </c>
      <c r="C541" s="6" t="s">
        <v>23</v>
      </c>
      <c r="D541" s="6" t="s">
        <v>595</v>
      </c>
      <c r="E541" s="68">
        <f>+IFERROR(VLOOKUP($B541,[1]Feuil4!$1:$1048576,10,FALSE),0)</f>
        <v>0</v>
      </c>
      <c r="F541" s="68">
        <f>+IFERROR(VLOOKUP($B541,[1]Feuil4!$1:$1048576,9,FALSE),0)</f>
        <v>0</v>
      </c>
      <c r="G541" s="68">
        <f>+IFERROR(VLOOKUP($B541,[1]Feuil4!$1:$1048576,4,FALSE),0)</f>
        <v>0</v>
      </c>
      <c r="H541" s="68">
        <f>+IFERROR(VLOOKUP($B541,[1]Feuil4!$1:$1048576,3,FALSE),0)</f>
        <v>0</v>
      </c>
      <c r="I541" s="68">
        <f>+IFERROR(VLOOKUP($B541,[1]Feuil4!$1:$1048576,2,FALSE),0)</f>
        <v>0</v>
      </c>
      <c r="J541" s="68">
        <f>+IFERROR(VLOOKUP($B541,[1]Feuil4!$1:$1048576,7,FALSE),0)</f>
        <v>0</v>
      </c>
      <c r="K541" s="68">
        <f>+IFERROR(VLOOKUP($B541,[1]Feuil4!$1:$1048576,8,FALSE),0)</f>
        <v>0</v>
      </c>
      <c r="L541" s="68">
        <f>+IFERROR(VLOOKUP($B541,[1]Feuil4!$1:$1048576,6,FALSE),0)</f>
        <v>0</v>
      </c>
      <c r="M541" s="68">
        <f>+IFERROR(VLOOKUP($B541,[1]Feuil4!$1:$1048576,5,FALSE),0)</f>
        <v>0</v>
      </c>
      <c r="N541" s="68">
        <f>+IFERROR(VLOOKUP($B541,[1]Feuil4!$1:$1048576,11,FALSE),0)</f>
        <v>0</v>
      </c>
      <c r="O541" s="68">
        <f>IFERROR(VLOOKUP(A541,'[2]TOTAL M11M12 par région'!$1:$1048576,14,FALSE),0)</f>
        <v>13664.424494409424</v>
      </c>
      <c r="P541" s="68">
        <f>IFERROR(VLOOKUP(A541,'[3]Recours excep-C2 2016'!$1:$1048576,36,FALSE),0)</f>
        <v>0</v>
      </c>
      <c r="Q541" s="70">
        <f t="shared" si="8"/>
        <v>13664.424494409424</v>
      </c>
      <c r="R541"/>
    </row>
    <row r="542" spans="1:18" x14ac:dyDescent="0.25">
      <c r="A542" s="25" t="s">
        <v>1103</v>
      </c>
      <c r="B542" s="6" t="s">
        <v>1146</v>
      </c>
      <c r="C542" s="6" t="s">
        <v>78</v>
      </c>
      <c r="D542" s="6" t="s">
        <v>595</v>
      </c>
      <c r="E542" s="68">
        <f>+IFERROR(VLOOKUP($B542,[1]Feuil4!$1:$1048576,10,FALSE),0)</f>
        <v>0</v>
      </c>
      <c r="F542" s="68">
        <f>+IFERROR(VLOOKUP($B542,[1]Feuil4!$1:$1048576,9,FALSE),0)</f>
        <v>0</v>
      </c>
      <c r="G542" s="68">
        <f>+IFERROR(VLOOKUP($B542,[1]Feuil4!$1:$1048576,4,FALSE),0)</f>
        <v>0</v>
      </c>
      <c r="H542" s="68">
        <f>+IFERROR(VLOOKUP($B542,[1]Feuil4!$1:$1048576,3,FALSE),0)</f>
        <v>0</v>
      </c>
      <c r="I542" s="68">
        <f>+IFERROR(VLOOKUP($B542,[1]Feuil4!$1:$1048576,2,FALSE),0)</f>
        <v>0</v>
      </c>
      <c r="J542" s="68">
        <f>+IFERROR(VLOOKUP($B542,[1]Feuil4!$1:$1048576,7,FALSE),0)</f>
        <v>0</v>
      </c>
      <c r="K542" s="68">
        <f>+IFERROR(VLOOKUP($B542,[1]Feuil4!$1:$1048576,8,FALSE),0)</f>
        <v>0</v>
      </c>
      <c r="L542" s="68">
        <f>+IFERROR(VLOOKUP($B542,[1]Feuil4!$1:$1048576,6,FALSE),0)</f>
        <v>0</v>
      </c>
      <c r="M542" s="68">
        <f>+IFERROR(VLOOKUP($B542,[1]Feuil4!$1:$1048576,5,FALSE),0)</f>
        <v>0</v>
      </c>
      <c r="N542" s="68">
        <f>+IFERROR(VLOOKUP($B542,[1]Feuil4!$1:$1048576,11,FALSE),0)</f>
        <v>0</v>
      </c>
      <c r="O542" s="68">
        <f>IFERROR(VLOOKUP(A542,'[2]TOTAL M11M12 par région'!$1:$1048576,14,FALSE),0)</f>
        <v>25666.742428555168</v>
      </c>
      <c r="P542" s="68">
        <f>IFERROR(VLOOKUP(A542,'[3]Recours excep-C2 2016'!$1:$1048576,36,FALSE),0)</f>
        <v>0</v>
      </c>
      <c r="Q542" s="70">
        <f t="shared" si="8"/>
        <v>25666.742428555168</v>
      </c>
      <c r="R542"/>
    </row>
    <row r="543" spans="1:18" x14ac:dyDescent="0.25">
      <c r="A543" s="6" t="s">
        <v>606</v>
      </c>
      <c r="B543" s="6" t="s">
        <v>607</v>
      </c>
      <c r="C543" s="6" t="s">
        <v>23</v>
      </c>
      <c r="D543" s="6" t="s">
        <v>595</v>
      </c>
      <c r="E543" s="68">
        <f>+IFERROR(VLOOKUP($B543,[1]Feuil4!$1:$1048576,10,FALSE),0)</f>
        <v>0</v>
      </c>
      <c r="F543" s="68">
        <f>+IFERROR(VLOOKUP($B543,[1]Feuil4!$1:$1048576,9,FALSE),0)</f>
        <v>0</v>
      </c>
      <c r="G543" s="68">
        <f>+IFERROR(VLOOKUP($B543,[1]Feuil4!$1:$1048576,4,FALSE),0)</f>
        <v>0</v>
      </c>
      <c r="H543" s="68">
        <f>+IFERROR(VLOOKUP($B543,[1]Feuil4!$1:$1048576,3,FALSE),0)</f>
        <v>0</v>
      </c>
      <c r="I543" s="68">
        <f>+IFERROR(VLOOKUP($B543,[1]Feuil4!$1:$1048576,2,FALSE),0)</f>
        <v>0</v>
      </c>
      <c r="J543" s="68">
        <f>+IFERROR(VLOOKUP($B543,[1]Feuil4!$1:$1048576,7,FALSE),0)</f>
        <v>0</v>
      </c>
      <c r="K543" s="68">
        <f>+IFERROR(VLOOKUP($B543,[1]Feuil4!$1:$1048576,8,FALSE),0)</f>
        <v>0</v>
      </c>
      <c r="L543" s="68">
        <f>+IFERROR(VLOOKUP($B543,[1]Feuil4!$1:$1048576,6,FALSE),0)</f>
        <v>0</v>
      </c>
      <c r="M543" s="68">
        <f>+IFERROR(VLOOKUP($B543,[1]Feuil4!$1:$1048576,5,FALSE),0)</f>
        <v>0</v>
      </c>
      <c r="N543" s="68">
        <f>+IFERROR(VLOOKUP($B543,[1]Feuil4!$1:$1048576,11,FALSE),0)</f>
        <v>0</v>
      </c>
      <c r="O543" s="68">
        <f>IFERROR(VLOOKUP(A543,'[2]TOTAL M11M12 par région'!$1:$1048576,14,FALSE),0)</f>
        <v>67112.94413259218</v>
      </c>
      <c r="P543" s="68">
        <f>IFERROR(VLOOKUP(A543,'[3]Recours excep-C2 2016'!$1:$1048576,36,FALSE),0)</f>
        <v>28070.223560910188</v>
      </c>
      <c r="Q543" s="70">
        <f t="shared" si="8"/>
        <v>95183.167693502372</v>
      </c>
      <c r="R543"/>
    </row>
    <row r="544" spans="1:18" x14ac:dyDescent="0.25">
      <c r="A544" s="6" t="s">
        <v>627</v>
      </c>
      <c r="B544" s="6" t="s">
        <v>628</v>
      </c>
      <c r="C544" s="6" t="s">
        <v>78</v>
      </c>
      <c r="D544" s="6" t="s">
        <v>595</v>
      </c>
      <c r="E544" s="68">
        <f>+IFERROR(VLOOKUP($B544,[1]Feuil4!$1:$1048576,10,FALSE),0)</f>
        <v>0</v>
      </c>
      <c r="F544" s="68">
        <f>+IFERROR(VLOOKUP($B544,[1]Feuil4!$1:$1048576,9,FALSE),0)</f>
        <v>0</v>
      </c>
      <c r="G544" s="68">
        <f>+IFERROR(VLOOKUP($B544,[1]Feuil4!$1:$1048576,4,FALSE),0)</f>
        <v>0</v>
      </c>
      <c r="H544" s="68">
        <f>+IFERROR(VLOOKUP($B544,[1]Feuil4!$1:$1048576,3,FALSE),0)</f>
        <v>0</v>
      </c>
      <c r="I544" s="68">
        <f>+IFERROR(VLOOKUP($B544,[1]Feuil4!$1:$1048576,2,FALSE),0)</f>
        <v>0</v>
      </c>
      <c r="J544" s="68">
        <f>+IFERROR(VLOOKUP($B544,[1]Feuil4!$1:$1048576,7,FALSE),0)</f>
        <v>0</v>
      </c>
      <c r="K544" s="68">
        <f>+IFERROR(VLOOKUP($B544,[1]Feuil4!$1:$1048576,8,FALSE),0)</f>
        <v>0</v>
      </c>
      <c r="L544" s="68">
        <f>+IFERROR(VLOOKUP($B544,[1]Feuil4!$1:$1048576,6,FALSE),0)</f>
        <v>0</v>
      </c>
      <c r="M544" s="68">
        <f>+IFERROR(VLOOKUP($B544,[1]Feuil4!$1:$1048576,5,FALSE),0)</f>
        <v>0</v>
      </c>
      <c r="N544" s="68">
        <f>+IFERROR(VLOOKUP($B544,[1]Feuil4!$1:$1048576,11,FALSE),0)</f>
        <v>0</v>
      </c>
      <c r="O544" s="68">
        <f>IFERROR(VLOOKUP(A544,'[2]TOTAL M11M12 par région'!$1:$1048576,14,FALSE),0)</f>
        <v>0</v>
      </c>
      <c r="P544" s="68">
        <f>IFERROR(VLOOKUP(A544,'[3]Recours excep-C2 2016'!$1:$1048576,36,FALSE),0)</f>
        <v>37759.388069289569</v>
      </c>
      <c r="Q544" s="70">
        <f t="shared" si="8"/>
        <v>37759.388069289569</v>
      </c>
      <c r="R544"/>
    </row>
    <row r="545" spans="1:18" x14ac:dyDescent="0.25">
      <c r="A545" s="25" t="s">
        <v>897</v>
      </c>
      <c r="B545" s="6" t="s">
        <v>835</v>
      </c>
      <c r="C545" s="26" t="s">
        <v>78</v>
      </c>
      <c r="D545" s="6" t="s">
        <v>595</v>
      </c>
      <c r="E545" s="68">
        <f>+IFERROR(VLOOKUP($B545,[1]Feuil4!$1:$1048576,10,FALSE),0)</f>
        <v>0</v>
      </c>
      <c r="F545" s="68">
        <f>+IFERROR(VLOOKUP($B545,[1]Feuil4!$1:$1048576,9,FALSE),0)</f>
        <v>0</v>
      </c>
      <c r="G545" s="68">
        <f>+IFERROR(VLOOKUP($B545,[1]Feuil4!$1:$1048576,4,FALSE),0)</f>
        <v>0</v>
      </c>
      <c r="H545" s="68">
        <f>+IFERROR(VLOOKUP($B545,[1]Feuil4!$1:$1048576,3,FALSE),0)</f>
        <v>0</v>
      </c>
      <c r="I545" s="68">
        <f>+IFERROR(VLOOKUP($B545,[1]Feuil4!$1:$1048576,2,FALSE),0)</f>
        <v>0</v>
      </c>
      <c r="J545" s="68">
        <f>+IFERROR(VLOOKUP($B545,[1]Feuil4!$1:$1048576,7,FALSE),0)</f>
        <v>0</v>
      </c>
      <c r="K545" s="68">
        <f>+IFERROR(VLOOKUP($B545,[1]Feuil4!$1:$1048576,8,FALSE),0)</f>
        <v>0</v>
      </c>
      <c r="L545" s="68">
        <f>+IFERROR(VLOOKUP($B545,[1]Feuil4!$1:$1048576,6,FALSE),0)</f>
        <v>0</v>
      </c>
      <c r="M545" s="68">
        <f>+IFERROR(VLOOKUP($B545,[1]Feuil4!$1:$1048576,5,FALSE),0)</f>
        <v>0</v>
      </c>
      <c r="N545" s="68">
        <f>+IFERROR(VLOOKUP($B545,[1]Feuil4!$1:$1048576,11,FALSE),0)</f>
        <v>0</v>
      </c>
      <c r="O545" s="68">
        <f>IFERROR(VLOOKUP(A545,'[2]TOTAL M11M12 par région'!$1:$1048576,14,FALSE),0)</f>
        <v>53836.94888832228</v>
      </c>
      <c r="P545" s="68">
        <f>IFERROR(VLOOKUP(A545,'[3]Recours excep-C2 2016'!$1:$1048576,36,FALSE),0)</f>
        <v>0</v>
      </c>
      <c r="Q545" s="70">
        <f t="shared" si="8"/>
        <v>53836.94888832228</v>
      </c>
      <c r="R545"/>
    </row>
    <row r="546" spans="1:18" hidden="1" x14ac:dyDescent="0.25">
      <c r="A546" s="25" t="s">
        <v>898</v>
      </c>
      <c r="B546" s="6" t="s">
        <v>999</v>
      </c>
      <c r="C546" s="6" t="s">
        <v>20</v>
      </c>
      <c r="D546" s="6" t="s">
        <v>595</v>
      </c>
      <c r="E546" s="68">
        <f>+IFERROR(VLOOKUP($B546,[1]Feuil4!$1:$1048576,10,FALSE),0)</f>
        <v>0</v>
      </c>
      <c r="F546" s="68">
        <f>+IFERROR(VLOOKUP($B546,[1]Feuil4!$1:$1048576,9,FALSE),0)</f>
        <v>0</v>
      </c>
      <c r="G546" s="68">
        <f>+IFERROR(VLOOKUP($B546,[1]Feuil4!$1:$1048576,4,FALSE),0)</f>
        <v>0</v>
      </c>
      <c r="H546" s="68">
        <f>+IFERROR(VLOOKUP($B546,[1]Feuil4!$1:$1048576,3,FALSE),0)</f>
        <v>0</v>
      </c>
      <c r="I546" s="68">
        <f>+IFERROR(VLOOKUP($B546,[1]Feuil4!$1:$1048576,2,FALSE),0)</f>
        <v>0</v>
      </c>
      <c r="J546" s="68">
        <f>+IFERROR(VLOOKUP($B546,[1]Feuil4!$1:$1048576,7,FALSE),0)</f>
        <v>0</v>
      </c>
      <c r="K546" s="68">
        <f>+IFERROR(VLOOKUP($B546,[1]Feuil4!$1:$1048576,8,FALSE),0)</f>
        <v>0</v>
      </c>
      <c r="L546" s="68">
        <f>+IFERROR(VLOOKUP($B546,[1]Feuil4!$1:$1048576,6,FALSE),0)</f>
        <v>0</v>
      </c>
      <c r="M546" s="68">
        <f>+IFERROR(VLOOKUP($B546,[1]Feuil4!$1:$1048576,5,FALSE),0)</f>
        <v>0</v>
      </c>
      <c r="N546" s="68">
        <f>+IFERROR(VLOOKUP($B546,[1]Feuil4!$1:$1048576,11,FALSE),0)</f>
        <v>0</v>
      </c>
      <c r="O546" s="68">
        <f>IFERROR(VLOOKUP(A546,'[2]TOTAL M11M12 par région'!$1:$1048576,14,FALSE),0)</f>
        <v>0</v>
      </c>
      <c r="P546" s="68">
        <f>IFERROR(VLOOKUP(A546,'[3]Recours excep-C2 2016'!$1:$1048576,36,FALSE),0)</f>
        <v>0</v>
      </c>
      <c r="Q546" s="70">
        <f t="shared" si="8"/>
        <v>0</v>
      </c>
      <c r="R546"/>
    </row>
    <row r="547" spans="1:18" x14ac:dyDescent="0.25">
      <c r="A547" s="6" t="s">
        <v>623</v>
      </c>
      <c r="B547" s="6" t="s">
        <v>624</v>
      </c>
      <c r="C547" s="6" t="s">
        <v>78</v>
      </c>
      <c r="D547" s="6" t="s">
        <v>595</v>
      </c>
      <c r="E547" s="68">
        <f>+IFERROR(VLOOKUP($B547,[1]Feuil4!$1:$1048576,10,FALSE),0)</f>
        <v>0</v>
      </c>
      <c r="F547" s="68">
        <f>+IFERROR(VLOOKUP($B547,[1]Feuil4!$1:$1048576,9,FALSE),0)</f>
        <v>0</v>
      </c>
      <c r="G547" s="68">
        <f>+IFERROR(VLOOKUP($B547,[1]Feuil4!$1:$1048576,4,FALSE),0)</f>
        <v>0</v>
      </c>
      <c r="H547" s="68">
        <f>+IFERROR(VLOOKUP($B547,[1]Feuil4!$1:$1048576,3,FALSE),0)</f>
        <v>0</v>
      </c>
      <c r="I547" s="68">
        <f>+IFERROR(VLOOKUP($B547,[1]Feuil4!$1:$1048576,2,FALSE),0)</f>
        <v>0</v>
      </c>
      <c r="J547" s="68">
        <f>+IFERROR(VLOOKUP($B547,[1]Feuil4!$1:$1048576,7,FALSE),0)</f>
        <v>0</v>
      </c>
      <c r="K547" s="68">
        <f>+IFERROR(VLOOKUP($B547,[1]Feuil4!$1:$1048576,8,FALSE),0)</f>
        <v>0</v>
      </c>
      <c r="L547" s="68">
        <f>+IFERROR(VLOOKUP($B547,[1]Feuil4!$1:$1048576,6,FALSE),0)</f>
        <v>0</v>
      </c>
      <c r="M547" s="68">
        <f>+IFERROR(VLOOKUP($B547,[1]Feuil4!$1:$1048576,5,FALSE),0)</f>
        <v>0</v>
      </c>
      <c r="N547" s="68">
        <f>+IFERROR(VLOOKUP($B547,[1]Feuil4!$1:$1048576,11,FALSE),0)</f>
        <v>0</v>
      </c>
      <c r="O547" s="68">
        <f>IFERROR(VLOOKUP(A547,'[2]TOTAL M11M12 par région'!$1:$1048576,14,FALSE),0)</f>
        <v>0</v>
      </c>
      <c r="P547" s="68">
        <f>IFERROR(VLOOKUP(A547,'[3]Recours excep-C2 2016'!$1:$1048576,36,FALSE),0)</f>
        <v>7513.6719932695332</v>
      </c>
      <c r="Q547" s="70">
        <f t="shared" si="8"/>
        <v>7513.6719932695332</v>
      </c>
      <c r="R547"/>
    </row>
    <row r="548" spans="1:18" x14ac:dyDescent="0.25">
      <c r="A548" s="6" t="s">
        <v>600</v>
      </c>
      <c r="B548" s="6" t="s">
        <v>601</v>
      </c>
      <c r="C548" s="6" t="s">
        <v>23</v>
      </c>
      <c r="D548" s="6" t="s">
        <v>595</v>
      </c>
      <c r="E548" s="68">
        <f>+IFERROR(VLOOKUP($B548,[1]Feuil4!$1:$1048576,10,FALSE),0)</f>
        <v>0</v>
      </c>
      <c r="F548" s="68">
        <f>+IFERROR(VLOOKUP($B548,[1]Feuil4!$1:$1048576,9,FALSE),0)</f>
        <v>0</v>
      </c>
      <c r="G548" s="68">
        <f>+IFERROR(VLOOKUP($B548,[1]Feuil4!$1:$1048576,4,FALSE),0)</f>
        <v>0</v>
      </c>
      <c r="H548" s="68">
        <f>+IFERROR(VLOOKUP($B548,[1]Feuil4!$1:$1048576,3,FALSE),0)</f>
        <v>0</v>
      </c>
      <c r="I548" s="68">
        <f>+IFERROR(VLOOKUP($B548,[1]Feuil4!$1:$1048576,2,FALSE),0)</f>
        <v>0</v>
      </c>
      <c r="J548" s="68">
        <f>+IFERROR(VLOOKUP($B548,[1]Feuil4!$1:$1048576,7,FALSE),0)</f>
        <v>0</v>
      </c>
      <c r="K548" s="68">
        <f>+IFERROR(VLOOKUP($B548,[1]Feuil4!$1:$1048576,8,FALSE),0)</f>
        <v>0</v>
      </c>
      <c r="L548" s="68">
        <f>+IFERROR(VLOOKUP($B548,[1]Feuil4!$1:$1048576,6,FALSE),0)</f>
        <v>0</v>
      </c>
      <c r="M548" s="68">
        <f>+IFERROR(VLOOKUP($B548,[1]Feuil4!$1:$1048576,5,FALSE),0)</f>
        <v>0</v>
      </c>
      <c r="N548" s="68">
        <f>+IFERROR(VLOOKUP($B548,[1]Feuil4!$1:$1048576,11,FALSE),0)</f>
        <v>0</v>
      </c>
      <c r="O548" s="68">
        <f>IFERROR(VLOOKUP(A548,'[2]TOTAL M11M12 par région'!$1:$1048576,14,FALSE),0)</f>
        <v>67804.13029978727</v>
      </c>
      <c r="P548" s="68">
        <f>IFERROR(VLOOKUP(A548,'[3]Recours excep-C2 2016'!$1:$1048576,36,FALSE),0)</f>
        <v>18129.470192935361</v>
      </c>
      <c r="Q548" s="70">
        <f t="shared" si="8"/>
        <v>85933.600492722631</v>
      </c>
      <c r="R548"/>
    </row>
    <row r="549" spans="1:18" hidden="1" x14ac:dyDescent="0.25">
      <c r="A549" s="6" t="s">
        <v>608</v>
      </c>
      <c r="B549" s="6" t="s">
        <v>609</v>
      </c>
      <c r="C549" s="6" t="s">
        <v>23</v>
      </c>
      <c r="D549" s="6" t="s">
        <v>595</v>
      </c>
      <c r="E549" s="68">
        <f>+IFERROR(VLOOKUP($B549,[1]Feuil4!$1:$1048576,10,FALSE),0)</f>
        <v>0</v>
      </c>
      <c r="F549" s="68">
        <f>+IFERROR(VLOOKUP($B549,[1]Feuil4!$1:$1048576,9,FALSE),0)</f>
        <v>0</v>
      </c>
      <c r="G549" s="68">
        <f>+IFERROR(VLOOKUP($B549,[1]Feuil4!$1:$1048576,4,FALSE),0)</f>
        <v>0</v>
      </c>
      <c r="H549" s="68">
        <f>+IFERROR(VLOOKUP($B549,[1]Feuil4!$1:$1048576,3,FALSE),0)</f>
        <v>0</v>
      </c>
      <c r="I549" s="68">
        <f>+IFERROR(VLOOKUP($B549,[1]Feuil4!$1:$1048576,2,FALSE),0)</f>
        <v>0</v>
      </c>
      <c r="J549" s="68">
        <f>+IFERROR(VLOOKUP($B549,[1]Feuil4!$1:$1048576,7,FALSE),0)</f>
        <v>0</v>
      </c>
      <c r="K549" s="68">
        <f>+IFERROR(VLOOKUP($B549,[1]Feuil4!$1:$1048576,8,FALSE),0)</f>
        <v>0</v>
      </c>
      <c r="L549" s="68">
        <f>+IFERROR(VLOOKUP($B549,[1]Feuil4!$1:$1048576,6,FALSE),0)</f>
        <v>0</v>
      </c>
      <c r="M549" s="68">
        <f>+IFERROR(VLOOKUP($B549,[1]Feuil4!$1:$1048576,5,FALSE),0)</f>
        <v>0</v>
      </c>
      <c r="N549" s="68">
        <f>+IFERROR(VLOOKUP($B549,[1]Feuil4!$1:$1048576,11,FALSE),0)</f>
        <v>0</v>
      </c>
      <c r="O549" s="68">
        <f>IFERROR(VLOOKUP(A549,'[2]TOTAL M11M12 par région'!$1:$1048576,14,FALSE),0)</f>
        <v>0</v>
      </c>
      <c r="P549" s="68">
        <f>IFERROR(VLOOKUP(A549,'[3]Recours excep-C2 2016'!$1:$1048576,36,FALSE),0)</f>
        <v>0</v>
      </c>
      <c r="Q549" s="70">
        <f t="shared" si="8"/>
        <v>0</v>
      </c>
      <c r="R549"/>
    </row>
    <row r="550" spans="1:18" x14ac:dyDescent="0.25">
      <c r="A550" s="25" t="s">
        <v>899</v>
      </c>
      <c r="B550" s="6" t="s">
        <v>1058</v>
      </c>
      <c r="C550" s="6" t="s">
        <v>23</v>
      </c>
      <c r="D550" s="6" t="s">
        <v>595</v>
      </c>
      <c r="E550" s="68">
        <f>+IFERROR(VLOOKUP($B550,[1]Feuil4!$1:$1048576,10,FALSE),0)</f>
        <v>0</v>
      </c>
      <c r="F550" s="68">
        <f>+IFERROR(VLOOKUP($B550,[1]Feuil4!$1:$1048576,9,FALSE),0)</f>
        <v>0</v>
      </c>
      <c r="G550" s="68">
        <f>+IFERROR(VLOOKUP($B550,[1]Feuil4!$1:$1048576,4,FALSE),0)</f>
        <v>0</v>
      </c>
      <c r="H550" s="68">
        <f>+IFERROR(VLOOKUP($B550,[1]Feuil4!$1:$1048576,3,FALSE),0)</f>
        <v>0</v>
      </c>
      <c r="I550" s="68">
        <f>+IFERROR(VLOOKUP($B550,[1]Feuil4!$1:$1048576,2,FALSE),0)</f>
        <v>0</v>
      </c>
      <c r="J550" s="68">
        <f>+IFERROR(VLOOKUP($B550,[1]Feuil4!$1:$1048576,7,FALSE),0)</f>
        <v>0</v>
      </c>
      <c r="K550" s="68">
        <f>+IFERROR(VLOOKUP($B550,[1]Feuil4!$1:$1048576,8,FALSE),0)</f>
        <v>0</v>
      </c>
      <c r="L550" s="68">
        <f>+IFERROR(VLOOKUP($B550,[1]Feuil4!$1:$1048576,6,FALSE),0)</f>
        <v>0</v>
      </c>
      <c r="M550" s="68">
        <f>+IFERROR(VLOOKUP($B550,[1]Feuil4!$1:$1048576,5,FALSE),0)</f>
        <v>0</v>
      </c>
      <c r="N550" s="68">
        <f>+IFERROR(VLOOKUP($B550,[1]Feuil4!$1:$1048576,11,FALSE),0)</f>
        <v>0</v>
      </c>
      <c r="O550" s="68">
        <f>IFERROR(VLOOKUP(A550,'[2]TOTAL M11M12 par région'!$1:$1048576,14,FALSE),0)</f>
        <v>27926.59755355923</v>
      </c>
      <c r="P550" s="68">
        <f>IFERROR(VLOOKUP(A550,'[3]Recours excep-C2 2016'!$1:$1048576,36,FALSE),0)</f>
        <v>0</v>
      </c>
      <c r="Q550" s="70">
        <f t="shared" si="8"/>
        <v>27926.59755355923</v>
      </c>
      <c r="R550"/>
    </row>
    <row r="551" spans="1:18" x14ac:dyDescent="0.25">
      <c r="A551" s="6" t="s">
        <v>616</v>
      </c>
      <c r="B551" s="6" t="s">
        <v>617</v>
      </c>
      <c r="C551" s="6" t="s">
        <v>78</v>
      </c>
      <c r="D551" s="6" t="s">
        <v>595</v>
      </c>
      <c r="E551" s="68">
        <f>+IFERROR(VLOOKUP($B551,[1]Feuil4!$1:$1048576,10,FALSE),0)</f>
        <v>0</v>
      </c>
      <c r="F551" s="68">
        <f>+IFERROR(VLOOKUP($B551,[1]Feuil4!$1:$1048576,9,FALSE),0)</f>
        <v>0</v>
      </c>
      <c r="G551" s="68">
        <f>+IFERROR(VLOOKUP($B551,[1]Feuil4!$1:$1048576,4,FALSE),0)</f>
        <v>0</v>
      </c>
      <c r="H551" s="68">
        <f>+IFERROR(VLOOKUP($B551,[1]Feuil4!$1:$1048576,3,FALSE),0)</f>
        <v>0</v>
      </c>
      <c r="I551" s="68">
        <f>+IFERROR(VLOOKUP($B551,[1]Feuil4!$1:$1048576,2,FALSE),0)</f>
        <v>0</v>
      </c>
      <c r="J551" s="68">
        <f>+IFERROR(VLOOKUP($B551,[1]Feuil4!$1:$1048576,7,FALSE),0)</f>
        <v>0</v>
      </c>
      <c r="K551" s="68">
        <f>+IFERROR(VLOOKUP($B551,[1]Feuil4!$1:$1048576,8,FALSE),0)</f>
        <v>0</v>
      </c>
      <c r="L551" s="68">
        <f>+IFERROR(VLOOKUP($B551,[1]Feuil4!$1:$1048576,6,FALSE),0)</f>
        <v>0</v>
      </c>
      <c r="M551" s="68">
        <f>+IFERROR(VLOOKUP($B551,[1]Feuil4!$1:$1048576,5,FALSE),0)</f>
        <v>0</v>
      </c>
      <c r="N551" s="68">
        <f>+IFERROR(VLOOKUP($B551,[1]Feuil4!$1:$1048576,11,FALSE),0)</f>
        <v>0</v>
      </c>
      <c r="O551" s="68">
        <f>IFERROR(VLOOKUP(A551,'[2]TOTAL M11M12 par région'!$1:$1048576,14,FALSE),0)</f>
        <v>0</v>
      </c>
      <c r="P551" s="68">
        <f>IFERROR(VLOOKUP(A551,'[3]Recours excep-C2 2016'!$1:$1048576,36,FALSE),0)</f>
        <v>575.037404114938</v>
      </c>
      <c r="Q551" s="70">
        <f t="shared" si="8"/>
        <v>575.037404114938</v>
      </c>
      <c r="R551"/>
    </row>
    <row r="552" spans="1:18" x14ac:dyDescent="0.25">
      <c r="A552" s="25" t="s">
        <v>913</v>
      </c>
      <c r="B552" s="20" t="s">
        <v>1059</v>
      </c>
      <c r="C552" s="6" t="s">
        <v>23</v>
      </c>
      <c r="D552" s="64" t="s">
        <v>1263</v>
      </c>
      <c r="E552" s="68">
        <f>+IFERROR(VLOOKUP($B552,[1]Feuil4!$1:$1048576,10,FALSE),0)</f>
        <v>0</v>
      </c>
      <c r="F552" s="68">
        <f>+IFERROR(VLOOKUP($B552,[1]Feuil4!$1:$1048576,9,FALSE),0)</f>
        <v>0</v>
      </c>
      <c r="G552" s="68">
        <f>+IFERROR(VLOOKUP($B552,[1]Feuil4!$1:$1048576,4,FALSE),0)</f>
        <v>0</v>
      </c>
      <c r="H552" s="68">
        <f>+IFERROR(VLOOKUP($B552,[1]Feuil4!$1:$1048576,3,FALSE),0)</f>
        <v>0</v>
      </c>
      <c r="I552" s="68">
        <f>+IFERROR(VLOOKUP($B552,[1]Feuil4!$1:$1048576,2,FALSE),0)</f>
        <v>0</v>
      </c>
      <c r="J552" s="68">
        <f>+IFERROR(VLOOKUP($B552,[1]Feuil4!$1:$1048576,7,FALSE),0)</f>
        <v>0</v>
      </c>
      <c r="K552" s="68">
        <f>+IFERROR(VLOOKUP($B552,[1]Feuil4!$1:$1048576,8,FALSE),0)</f>
        <v>0</v>
      </c>
      <c r="L552" s="68">
        <f>+IFERROR(VLOOKUP($B552,[1]Feuil4!$1:$1048576,6,FALSE),0)</f>
        <v>0</v>
      </c>
      <c r="M552" s="68">
        <f>+IFERROR(VLOOKUP($B552,[1]Feuil4!$1:$1048576,5,FALSE),0)</f>
        <v>0</v>
      </c>
      <c r="N552" s="68">
        <f>+IFERROR(VLOOKUP($B552,[1]Feuil4!$1:$1048576,11,FALSE),0)</f>
        <v>0</v>
      </c>
      <c r="O552" s="68">
        <f>IFERROR(VLOOKUP(A552,'[2]TOTAL M11M12 par région'!$1:$1048576,14,FALSE),0)</f>
        <v>7710.6625260544897</v>
      </c>
      <c r="P552" s="68">
        <f>IFERROR(VLOOKUP(A552,'[3]Recours excep-C2 2016'!$1:$1048576,36,FALSE),0)</f>
        <v>0</v>
      </c>
      <c r="Q552" s="70">
        <f t="shared" si="8"/>
        <v>7710.6625260544897</v>
      </c>
      <c r="R552"/>
    </row>
    <row r="553" spans="1:18" x14ac:dyDescent="0.25">
      <c r="A553" s="25" t="s">
        <v>914</v>
      </c>
      <c r="B553" s="6" t="s">
        <v>915</v>
      </c>
      <c r="C553" s="6" t="s">
        <v>23</v>
      </c>
      <c r="D553" s="64" t="s">
        <v>1263</v>
      </c>
      <c r="E553" s="68">
        <f>+IFERROR(VLOOKUP($B553,[1]Feuil4!$1:$1048576,10,FALSE),0)</f>
        <v>0</v>
      </c>
      <c r="F553" s="68">
        <f>+IFERROR(VLOOKUP($B553,[1]Feuil4!$1:$1048576,9,FALSE),0)</f>
        <v>0</v>
      </c>
      <c r="G553" s="68">
        <f>+IFERROR(VLOOKUP($B553,[1]Feuil4!$1:$1048576,4,FALSE),0)</f>
        <v>0</v>
      </c>
      <c r="H553" s="68">
        <f>+IFERROR(VLOOKUP($B553,[1]Feuil4!$1:$1048576,3,FALSE),0)</f>
        <v>0</v>
      </c>
      <c r="I553" s="68">
        <f>+IFERROR(VLOOKUP($B553,[1]Feuil4!$1:$1048576,2,FALSE),0)</f>
        <v>0</v>
      </c>
      <c r="J553" s="68">
        <f>+IFERROR(VLOOKUP($B553,[1]Feuil4!$1:$1048576,7,FALSE),0)</f>
        <v>0</v>
      </c>
      <c r="K553" s="68">
        <f>+IFERROR(VLOOKUP($B553,[1]Feuil4!$1:$1048576,8,FALSE),0)</f>
        <v>0</v>
      </c>
      <c r="L553" s="68">
        <f>+IFERROR(VLOOKUP($B553,[1]Feuil4!$1:$1048576,6,FALSE),0)</f>
        <v>0</v>
      </c>
      <c r="M553" s="68">
        <f>+IFERROR(VLOOKUP($B553,[1]Feuil4!$1:$1048576,5,FALSE),0)</f>
        <v>0</v>
      </c>
      <c r="N553" s="68">
        <f>+IFERROR(VLOOKUP($B553,[1]Feuil4!$1:$1048576,11,FALSE),0)</f>
        <v>0</v>
      </c>
      <c r="O553" s="68">
        <f>IFERROR(VLOOKUP(A553,'[2]TOTAL M11M12 par région'!$1:$1048576,14,FALSE),0)</f>
        <v>1088.3875067197832</v>
      </c>
      <c r="P553" s="68">
        <f>IFERROR(VLOOKUP(A553,'[3]Recours excep-C2 2016'!$1:$1048576,36,FALSE),0)</f>
        <v>0</v>
      </c>
      <c r="Q553" s="70">
        <f t="shared" si="8"/>
        <v>1088.3875067197832</v>
      </c>
      <c r="R553"/>
    </row>
    <row r="554" spans="1:18" x14ac:dyDescent="0.25">
      <c r="A554" s="38" t="s">
        <v>1156</v>
      </c>
      <c r="B554" s="6" t="s">
        <v>1147</v>
      </c>
      <c r="C554" s="6" t="s">
        <v>78</v>
      </c>
      <c r="D554" s="64" t="s">
        <v>1263</v>
      </c>
      <c r="E554" s="68">
        <f>+IFERROR(VLOOKUP($B554,[1]Feuil4!$1:$1048576,10,FALSE),0)</f>
        <v>0</v>
      </c>
      <c r="F554" s="68">
        <f>+IFERROR(VLOOKUP($B554,[1]Feuil4!$1:$1048576,9,FALSE),0)</f>
        <v>0</v>
      </c>
      <c r="G554" s="68">
        <f>+IFERROR(VLOOKUP($B554,[1]Feuil4!$1:$1048576,4,FALSE),0)</f>
        <v>0</v>
      </c>
      <c r="H554" s="68">
        <f>+IFERROR(VLOOKUP($B554,[1]Feuil4!$1:$1048576,3,FALSE),0)</f>
        <v>0</v>
      </c>
      <c r="I554" s="68">
        <f>+IFERROR(VLOOKUP($B554,[1]Feuil4!$1:$1048576,2,FALSE),0)</f>
        <v>0</v>
      </c>
      <c r="J554" s="68">
        <f>+IFERROR(VLOOKUP($B554,[1]Feuil4!$1:$1048576,7,FALSE),0)</f>
        <v>0</v>
      </c>
      <c r="K554" s="68">
        <f>+IFERROR(VLOOKUP($B554,[1]Feuil4!$1:$1048576,8,FALSE),0)</f>
        <v>0</v>
      </c>
      <c r="L554" s="68">
        <f>+IFERROR(VLOOKUP($B554,[1]Feuil4!$1:$1048576,6,FALSE),0)</f>
        <v>0</v>
      </c>
      <c r="M554" s="68">
        <f>+IFERROR(VLOOKUP($B554,[1]Feuil4!$1:$1048576,5,FALSE),0)</f>
        <v>0</v>
      </c>
      <c r="N554" s="68">
        <f>+IFERROR(VLOOKUP($B554,[1]Feuil4!$1:$1048576,11,FALSE),0)</f>
        <v>0</v>
      </c>
      <c r="O554" s="68">
        <f>IFERROR(VLOOKUP(A554,'[2]TOTAL M11M12 par région'!$1:$1048576,14,FALSE),0)</f>
        <v>2176.7750134395719</v>
      </c>
      <c r="P554" s="68">
        <f>IFERROR(VLOOKUP(A554,'[3]Recours excep-C2 2016'!$1:$1048576,36,FALSE),0)</f>
        <v>0</v>
      </c>
      <c r="Q554" s="70">
        <f t="shared" si="8"/>
        <v>2176.7750134395719</v>
      </c>
      <c r="R554"/>
    </row>
    <row r="555" spans="1:18" x14ac:dyDescent="0.25">
      <c r="A555" s="6" t="s">
        <v>637</v>
      </c>
      <c r="B555" s="6" t="s">
        <v>638</v>
      </c>
      <c r="C555" s="6" t="s">
        <v>23</v>
      </c>
      <c r="D555" s="64" t="s">
        <v>1263</v>
      </c>
      <c r="E555" s="68">
        <f>+IFERROR(VLOOKUP($B555,[1]Feuil4!$1:$1048576,10,FALSE),0)</f>
        <v>0</v>
      </c>
      <c r="F555" s="68">
        <f>+IFERROR(VLOOKUP($B555,[1]Feuil4!$1:$1048576,9,FALSE),0)</f>
        <v>0</v>
      </c>
      <c r="G555" s="68">
        <f>+IFERROR(VLOOKUP($B555,[1]Feuil4!$1:$1048576,4,FALSE),0)</f>
        <v>0</v>
      </c>
      <c r="H555" s="68">
        <f>+IFERROR(VLOOKUP($B555,[1]Feuil4!$1:$1048576,3,FALSE),0)</f>
        <v>0</v>
      </c>
      <c r="I555" s="68">
        <f>+IFERROR(VLOOKUP($B555,[1]Feuil4!$1:$1048576,2,FALSE),0)</f>
        <v>0</v>
      </c>
      <c r="J555" s="68">
        <f>+IFERROR(VLOOKUP($B555,[1]Feuil4!$1:$1048576,7,FALSE),0)</f>
        <v>0</v>
      </c>
      <c r="K555" s="68">
        <f>+IFERROR(VLOOKUP($B555,[1]Feuil4!$1:$1048576,8,FALSE),0)</f>
        <v>0</v>
      </c>
      <c r="L555" s="68">
        <f>+IFERROR(VLOOKUP($B555,[1]Feuil4!$1:$1048576,6,FALSE),0)</f>
        <v>0</v>
      </c>
      <c r="M555" s="68">
        <f>+IFERROR(VLOOKUP($B555,[1]Feuil4!$1:$1048576,5,FALSE),0)</f>
        <v>0</v>
      </c>
      <c r="N555" s="68">
        <f>+IFERROR(VLOOKUP($B555,[1]Feuil4!$1:$1048576,11,FALSE),0)</f>
        <v>0</v>
      </c>
      <c r="O555" s="68">
        <f>IFERROR(VLOOKUP(A555,'[2]TOTAL M11M12 par région'!$1:$1048576,14,FALSE),0)</f>
        <v>1933.9104703311386</v>
      </c>
      <c r="P555" s="68">
        <f>IFERROR(VLOOKUP(A555,'[3]Recours excep-C2 2016'!$1:$1048576,36,FALSE),0)</f>
        <v>0</v>
      </c>
      <c r="Q555" s="70">
        <f t="shared" si="8"/>
        <v>1933.9104703311386</v>
      </c>
      <c r="R555"/>
    </row>
    <row r="556" spans="1:18" x14ac:dyDescent="0.25">
      <c r="A556" s="6" t="s">
        <v>650</v>
      </c>
      <c r="B556" s="6" t="s">
        <v>651</v>
      </c>
      <c r="C556" s="6" t="s">
        <v>23</v>
      </c>
      <c r="D556" s="64" t="s">
        <v>1263</v>
      </c>
      <c r="E556" s="68">
        <f>+IFERROR(VLOOKUP($B556,[1]Feuil4!$1:$1048576,10,FALSE),0)</f>
        <v>0</v>
      </c>
      <c r="F556" s="68">
        <f>+IFERROR(VLOOKUP($B556,[1]Feuil4!$1:$1048576,9,FALSE),0)</f>
        <v>0</v>
      </c>
      <c r="G556" s="68">
        <f>+IFERROR(VLOOKUP($B556,[1]Feuil4!$1:$1048576,4,FALSE),0)</f>
        <v>0</v>
      </c>
      <c r="H556" s="68">
        <f>+IFERROR(VLOOKUP($B556,[1]Feuil4!$1:$1048576,3,FALSE),0)</f>
        <v>0</v>
      </c>
      <c r="I556" s="68">
        <f>+IFERROR(VLOOKUP($B556,[1]Feuil4!$1:$1048576,2,FALSE),0)</f>
        <v>0</v>
      </c>
      <c r="J556" s="68">
        <f>+IFERROR(VLOOKUP($B556,[1]Feuil4!$1:$1048576,7,FALSE),0)</f>
        <v>0</v>
      </c>
      <c r="K556" s="68">
        <f>+IFERROR(VLOOKUP($B556,[1]Feuil4!$1:$1048576,8,FALSE),0)</f>
        <v>0</v>
      </c>
      <c r="L556" s="68">
        <f>+IFERROR(VLOOKUP($B556,[1]Feuil4!$1:$1048576,6,FALSE),0)</f>
        <v>0</v>
      </c>
      <c r="M556" s="68">
        <f>+IFERROR(VLOOKUP($B556,[1]Feuil4!$1:$1048576,5,FALSE),0)</f>
        <v>0</v>
      </c>
      <c r="N556" s="68">
        <f>+IFERROR(VLOOKUP($B556,[1]Feuil4!$1:$1048576,11,FALSE),0)</f>
        <v>0</v>
      </c>
      <c r="O556" s="68">
        <f>IFERROR(VLOOKUP(A556,'[2]TOTAL M11M12 par région'!$1:$1048576,14,FALSE),0)</f>
        <v>34552.058630752843</v>
      </c>
      <c r="P556" s="68">
        <f>IFERROR(VLOOKUP(A556,'[3]Recours excep-C2 2016'!$1:$1048576,36,FALSE),0)</f>
        <v>0</v>
      </c>
      <c r="Q556" s="70">
        <f t="shared" si="8"/>
        <v>34552.058630752843</v>
      </c>
      <c r="R556"/>
    </row>
    <row r="557" spans="1:18" x14ac:dyDescent="0.25">
      <c r="A557" s="6" t="s">
        <v>631</v>
      </c>
      <c r="B557" s="6" t="s">
        <v>632</v>
      </c>
      <c r="C557" s="6" t="s">
        <v>50</v>
      </c>
      <c r="D557" s="64" t="s">
        <v>1263</v>
      </c>
      <c r="E557" s="68">
        <f>+IFERROR(VLOOKUP($B557,[1]Feuil4!$1:$1048576,10,FALSE),0)</f>
        <v>0</v>
      </c>
      <c r="F557" s="68">
        <f>+IFERROR(VLOOKUP($B557,[1]Feuil4!$1:$1048576,9,FALSE),0)</f>
        <v>0</v>
      </c>
      <c r="G557" s="68">
        <f>+IFERROR(VLOOKUP($B557,[1]Feuil4!$1:$1048576,4,FALSE),0)</f>
        <v>0</v>
      </c>
      <c r="H557" s="68">
        <f>+IFERROR(VLOOKUP($B557,[1]Feuil4!$1:$1048576,3,FALSE),0)</f>
        <v>0</v>
      </c>
      <c r="I557" s="68">
        <f>+IFERROR(VLOOKUP($B557,[1]Feuil4!$1:$1048576,2,FALSE),0)</f>
        <v>0</v>
      </c>
      <c r="J557" s="68">
        <f>+IFERROR(VLOOKUP($B557,[1]Feuil4!$1:$1048576,7,FALSE),0)</f>
        <v>0</v>
      </c>
      <c r="K557" s="68">
        <f>+IFERROR(VLOOKUP($B557,[1]Feuil4!$1:$1048576,8,FALSE),0)</f>
        <v>0</v>
      </c>
      <c r="L557" s="68">
        <f>+IFERROR(VLOOKUP($B557,[1]Feuil4!$1:$1048576,6,FALSE),0)</f>
        <v>0</v>
      </c>
      <c r="M557" s="68">
        <f>+IFERROR(VLOOKUP($B557,[1]Feuil4!$1:$1048576,5,FALSE),0)</f>
        <v>0</v>
      </c>
      <c r="N557" s="68">
        <f>+IFERROR(VLOOKUP($B557,[1]Feuil4!$1:$1048576,11,FALSE),0)</f>
        <v>0</v>
      </c>
      <c r="O557" s="68">
        <f>IFERROR(VLOOKUP(A557,'[2]TOTAL M11M12 par région'!$1:$1048576,14,FALSE),0)</f>
        <v>67862.656537705043</v>
      </c>
      <c r="P557" s="68">
        <f>IFERROR(VLOOKUP(A557,'[3]Recours excep-C2 2016'!$1:$1048576,36,FALSE),0)</f>
        <v>174734.49396489101</v>
      </c>
      <c r="Q557" s="70">
        <f t="shared" si="8"/>
        <v>242597.15050259605</v>
      </c>
      <c r="R557"/>
    </row>
    <row r="558" spans="1:18" x14ac:dyDescent="0.25">
      <c r="A558" s="6" t="s">
        <v>677</v>
      </c>
      <c r="B558" s="6" t="s">
        <v>678</v>
      </c>
      <c r="C558" s="6" t="s">
        <v>20</v>
      </c>
      <c r="D558" s="64" t="s">
        <v>1263</v>
      </c>
      <c r="E558" s="68">
        <f>+IFERROR(VLOOKUP($B558,[1]Feuil4!$1:$1048576,10,FALSE),0)</f>
        <v>0</v>
      </c>
      <c r="F558" s="68">
        <f>+IFERROR(VLOOKUP($B558,[1]Feuil4!$1:$1048576,9,FALSE),0)</f>
        <v>0</v>
      </c>
      <c r="G558" s="68">
        <f>+IFERROR(VLOOKUP($B558,[1]Feuil4!$1:$1048576,4,FALSE),0)</f>
        <v>0</v>
      </c>
      <c r="H558" s="68">
        <f>+IFERROR(VLOOKUP($B558,[1]Feuil4!$1:$1048576,3,FALSE),0)</f>
        <v>0</v>
      </c>
      <c r="I558" s="68">
        <f>+IFERROR(VLOOKUP($B558,[1]Feuil4!$1:$1048576,2,FALSE),0)</f>
        <v>0</v>
      </c>
      <c r="J558" s="68">
        <f>+IFERROR(VLOOKUP($B558,[1]Feuil4!$1:$1048576,7,FALSE),0)</f>
        <v>0</v>
      </c>
      <c r="K558" s="68">
        <f>+IFERROR(VLOOKUP($B558,[1]Feuil4!$1:$1048576,8,FALSE),0)</f>
        <v>0</v>
      </c>
      <c r="L558" s="68">
        <f>+IFERROR(VLOOKUP($B558,[1]Feuil4!$1:$1048576,6,FALSE),0)</f>
        <v>0</v>
      </c>
      <c r="M558" s="68">
        <f>+IFERROR(VLOOKUP($B558,[1]Feuil4!$1:$1048576,5,FALSE),0)</f>
        <v>0</v>
      </c>
      <c r="N558" s="68">
        <f>+IFERROR(VLOOKUP($B558,[1]Feuil4!$1:$1048576,11,FALSE),0)</f>
        <v>0</v>
      </c>
      <c r="O558" s="68">
        <f>IFERROR(VLOOKUP(A558,'[2]TOTAL M11M12 par région'!$1:$1048576,14,FALSE),0)</f>
        <v>0</v>
      </c>
      <c r="P558" s="68">
        <f>IFERROR(VLOOKUP(A558,'[3]Recours excep-C2 2016'!$1:$1048576,36,FALSE),0)</f>
        <v>39335.38613484917</v>
      </c>
      <c r="Q558" s="70">
        <f t="shared" si="8"/>
        <v>39335.38613484917</v>
      </c>
      <c r="R558"/>
    </row>
    <row r="559" spans="1:18" x14ac:dyDescent="0.25">
      <c r="A559" s="25" t="s">
        <v>916</v>
      </c>
      <c r="B559" s="6" t="s">
        <v>917</v>
      </c>
      <c r="C559" s="26" t="s">
        <v>78</v>
      </c>
      <c r="D559" s="64" t="s">
        <v>1263</v>
      </c>
      <c r="E559" s="68">
        <f>+IFERROR(VLOOKUP($B559,[1]Feuil4!$1:$1048576,10,FALSE),0)</f>
        <v>0</v>
      </c>
      <c r="F559" s="68">
        <f>+IFERROR(VLOOKUP($B559,[1]Feuil4!$1:$1048576,9,FALSE),0)</f>
        <v>0</v>
      </c>
      <c r="G559" s="68">
        <f>+IFERROR(VLOOKUP($B559,[1]Feuil4!$1:$1048576,4,FALSE),0)</f>
        <v>0</v>
      </c>
      <c r="H559" s="68">
        <f>+IFERROR(VLOOKUP($B559,[1]Feuil4!$1:$1048576,3,FALSE),0)</f>
        <v>0</v>
      </c>
      <c r="I559" s="68">
        <f>+IFERROR(VLOOKUP($B559,[1]Feuil4!$1:$1048576,2,FALSE),0)</f>
        <v>0</v>
      </c>
      <c r="J559" s="68">
        <f>+IFERROR(VLOOKUP($B559,[1]Feuil4!$1:$1048576,7,FALSE),0)</f>
        <v>0</v>
      </c>
      <c r="K559" s="68">
        <f>+IFERROR(VLOOKUP($B559,[1]Feuil4!$1:$1048576,8,FALSE),0)</f>
        <v>0</v>
      </c>
      <c r="L559" s="68">
        <f>+IFERROR(VLOOKUP($B559,[1]Feuil4!$1:$1048576,6,FALSE),0)</f>
        <v>0</v>
      </c>
      <c r="M559" s="68">
        <f>+IFERROR(VLOOKUP($B559,[1]Feuil4!$1:$1048576,5,FALSE),0)</f>
        <v>0</v>
      </c>
      <c r="N559" s="68">
        <f>+IFERROR(VLOOKUP($B559,[1]Feuil4!$1:$1048576,11,FALSE),0)</f>
        <v>0</v>
      </c>
      <c r="O559" s="68">
        <f>IFERROR(VLOOKUP(A559,'[2]TOTAL M11M12 par région'!$1:$1048576,14,FALSE),0)</f>
        <v>11622.046168402499</v>
      </c>
      <c r="P559" s="68">
        <f>IFERROR(VLOOKUP(A559,'[3]Recours excep-C2 2016'!$1:$1048576,36,FALSE),0)</f>
        <v>0</v>
      </c>
      <c r="Q559" s="70">
        <f t="shared" si="8"/>
        <v>11622.046168402499</v>
      </c>
      <c r="R559"/>
    </row>
    <row r="560" spans="1:18" x14ac:dyDescent="0.25">
      <c r="A560" s="25" t="s">
        <v>918</v>
      </c>
      <c r="B560" s="6" t="s">
        <v>919</v>
      </c>
      <c r="C560" s="26" t="s">
        <v>78</v>
      </c>
      <c r="D560" s="64" t="s">
        <v>1263</v>
      </c>
      <c r="E560" s="68">
        <f>+IFERROR(VLOOKUP($B560,[1]Feuil4!$1:$1048576,10,FALSE),0)</f>
        <v>0</v>
      </c>
      <c r="F560" s="68">
        <f>+IFERROR(VLOOKUP($B560,[1]Feuil4!$1:$1048576,9,FALSE),0)</f>
        <v>0</v>
      </c>
      <c r="G560" s="68">
        <f>+IFERROR(VLOOKUP($B560,[1]Feuil4!$1:$1048576,4,FALSE),0)</f>
        <v>0</v>
      </c>
      <c r="H560" s="68">
        <f>+IFERROR(VLOOKUP($B560,[1]Feuil4!$1:$1048576,3,FALSE),0)</f>
        <v>0</v>
      </c>
      <c r="I560" s="68">
        <f>+IFERROR(VLOOKUP($B560,[1]Feuil4!$1:$1048576,2,FALSE),0)</f>
        <v>0</v>
      </c>
      <c r="J560" s="68">
        <f>+IFERROR(VLOOKUP($B560,[1]Feuil4!$1:$1048576,7,FALSE),0)</f>
        <v>0</v>
      </c>
      <c r="K560" s="68">
        <f>+IFERROR(VLOOKUP($B560,[1]Feuil4!$1:$1048576,8,FALSE),0)</f>
        <v>0</v>
      </c>
      <c r="L560" s="68">
        <f>+IFERROR(VLOOKUP($B560,[1]Feuil4!$1:$1048576,6,FALSE),0)</f>
        <v>0</v>
      </c>
      <c r="M560" s="68">
        <f>+IFERROR(VLOOKUP($B560,[1]Feuil4!$1:$1048576,5,FALSE),0)</f>
        <v>0</v>
      </c>
      <c r="N560" s="68">
        <f>+IFERROR(VLOOKUP($B560,[1]Feuil4!$1:$1048576,11,FALSE),0)</f>
        <v>0</v>
      </c>
      <c r="O560" s="68">
        <f>IFERROR(VLOOKUP(A560,'[2]TOTAL M11M12 par région'!$1:$1048576,14,FALSE),0)</f>
        <v>3265.1625201593561</v>
      </c>
      <c r="P560" s="68">
        <f>IFERROR(VLOOKUP(A560,'[3]Recours excep-C2 2016'!$1:$1048576,36,FALSE),0)</f>
        <v>0</v>
      </c>
      <c r="Q560" s="70">
        <f t="shared" si="8"/>
        <v>3265.1625201593561</v>
      </c>
      <c r="R560"/>
    </row>
    <row r="561" spans="1:18" x14ac:dyDescent="0.25">
      <c r="A561" s="25" t="s">
        <v>1104</v>
      </c>
      <c r="B561" s="6" t="s">
        <v>1148</v>
      </c>
      <c r="C561" s="6" t="s">
        <v>78</v>
      </c>
      <c r="D561" s="64" t="s">
        <v>1263</v>
      </c>
      <c r="E561" s="68">
        <f>+IFERROR(VLOOKUP($B561,[1]Feuil4!$1:$1048576,10,FALSE),0)</f>
        <v>0</v>
      </c>
      <c r="F561" s="68">
        <f>+IFERROR(VLOOKUP($B561,[1]Feuil4!$1:$1048576,9,FALSE),0)</f>
        <v>0</v>
      </c>
      <c r="G561" s="68">
        <f>+IFERROR(VLOOKUP($B561,[1]Feuil4!$1:$1048576,4,FALSE),0)</f>
        <v>0</v>
      </c>
      <c r="H561" s="68">
        <f>+IFERROR(VLOOKUP($B561,[1]Feuil4!$1:$1048576,3,FALSE),0)</f>
        <v>0</v>
      </c>
      <c r="I561" s="68">
        <f>+IFERROR(VLOOKUP($B561,[1]Feuil4!$1:$1048576,2,FALSE),0)</f>
        <v>0</v>
      </c>
      <c r="J561" s="68">
        <f>+IFERROR(VLOOKUP($B561,[1]Feuil4!$1:$1048576,7,FALSE),0)</f>
        <v>0</v>
      </c>
      <c r="K561" s="68">
        <f>+IFERROR(VLOOKUP($B561,[1]Feuil4!$1:$1048576,8,FALSE),0)</f>
        <v>0</v>
      </c>
      <c r="L561" s="68">
        <f>+IFERROR(VLOOKUP($B561,[1]Feuil4!$1:$1048576,6,FALSE),0)</f>
        <v>0</v>
      </c>
      <c r="M561" s="68">
        <f>+IFERROR(VLOOKUP($B561,[1]Feuil4!$1:$1048576,5,FALSE),0)</f>
        <v>0</v>
      </c>
      <c r="N561" s="68">
        <f>+IFERROR(VLOOKUP($B561,[1]Feuil4!$1:$1048576,11,FALSE),0)</f>
        <v>0</v>
      </c>
      <c r="O561" s="68">
        <f>IFERROR(VLOOKUP(A561,'[2]TOTAL M11M12 par région'!$1:$1048576,14,FALSE),0)</f>
        <v>44696.709412108306</v>
      </c>
      <c r="P561" s="68">
        <f>IFERROR(VLOOKUP(A561,'[3]Recours excep-C2 2016'!$1:$1048576,36,FALSE),0)</f>
        <v>9965.2098406453297</v>
      </c>
      <c r="Q561" s="70">
        <f t="shared" si="8"/>
        <v>54661.919252753636</v>
      </c>
      <c r="R561"/>
    </row>
    <row r="562" spans="1:18" hidden="1" x14ac:dyDescent="0.25">
      <c r="A562" s="30" t="s">
        <v>920</v>
      </c>
      <c r="B562" s="6" t="s">
        <v>1060</v>
      </c>
      <c r="C562" s="6" t="s">
        <v>23</v>
      </c>
      <c r="D562" s="64" t="s">
        <v>1263</v>
      </c>
      <c r="E562" s="68">
        <f>+IFERROR(VLOOKUP($B562,[1]Feuil4!$1:$1048576,10,FALSE),0)</f>
        <v>0</v>
      </c>
      <c r="F562" s="68">
        <f>+IFERROR(VLOOKUP($B562,[1]Feuil4!$1:$1048576,9,FALSE),0)</f>
        <v>0</v>
      </c>
      <c r="G562" s="68">
        <f>+IFERROR(VLOOKUP($B562,[1]Feuil4!$1:$1048576,4,FALSE),0)</f>
        <v>0</v>
      </c>
      <c r="H562" s="68">
        <f>+IFERROR(VLOOKUP($B562,[1]Feuil4!$1:$1048576,3,FALSE),0)</f>
        <v>0</v>
      </c>
      <c r="I562" s="68">
        <f>+IFERROR(VLOOKUP($B562,[1]Feuil4!$1:$1048576,2,FALSE),0)</f>
        <v>0</v>
      </c>
      <c r="J562" s="68">
        <f>+IFERROR(VLOOKUP($B562,[1]Feuil4!$1:$1048576,7,FALSE),0)</f>
        <v>0</v>
      </c>
      <c r="K562" s="68">
        <f>+IFERROR(VLOOKUP($B562,[1]Feuil4!$1:$1048576,8,FALSE),0)</f>
        <v>0</v>
      </c>
      <c r="L562" s="68">
        <f>+IFERROR(VLOOKUP($B562,[1]Feuil4!$1:$1048576,6,FALSE),0)</f>
        <v>0</v>
      </c>
      <c r="M562" s="68">
        <f>+IFERROR(VLOOKUP($B562,[1]Feuil4!$1:$1048576,5,FALSE),0)</f>
        <v>0</v>
      </c>
      <c r="N562" s="68">
        <f>+IFERROR(VLOOKUP($B562,[1]Feuil4!$1:$1048576,11,FALSE),0)</f>
        <v>0</v>
      </c>
      <c r="O562" s="68">
        <f>IFERROR(VLOOKUP(A562,'[2]TOTAL M11M12 par région'!$1:$1048576,14,FALSE),0)</f>
        <v>0</v>
      </c>
      <c r="P562" s="68">
        <f>IFERROR(VLOOKUP(A562,'[3]Recours excep-C2 2016'!$1:$1048576,36,FALSE),0)</f>
        <v>0</v>
      </c>
      <c r="Q562" s="70">
        <f t="shared" si="8"/>
        <v>0</v>
      </c>
      <c r="R562"/>
    </row>
    <row r="563" spans="1:18" x14ac:dyDescent="0.25">
      <c r="A563" s="6" t="s">
        <v>674</v>
      </c>
      <c r="B563" s="6" t="s">
        <v>675</v>
      </c>
      <c r="C563" s="6" t="s">
        <v>20</v>
      </c>
      <c r="D563" s="64" t="s">
        <v>1263</v>
      </c>
      <c r="E563" s="68">
        <f>+IFERROR(VLOOKUP($B563,[1]Feuil4!$1:$1048576,10,FALSE),0)</f>
        <v>0</v>
      </c>
      <c r="F563" s="68">
        <f>+IFERROR(VLOOKUP($B563,[1]Feuil4!$1:$1048576,9,FALSE),0)</f>
        <v>0</v>
      </c>
      <c r="G563" s="68">
        <f>+IFERROR(VLOOKUP($B563,[1]Feuil4!$1:$1048576,4,FALSE),0)</f>
        <v>0</v>
      </c>
      <c r="H563" s="68">
        <f>+IFERROR(VLOOKUP($B563,[1]Feuil4!$1:$1048576,3,FALSE),0)</f>
        <v>0</v>
      </c>
      <c r="I563" s="68">
        <f>+IFERROR(VLOOKUP($B563,[1]Feuil4!$1:$1048576,2,FALSE),0)</f>
        <v>0</v>
      </c>
      <c r="J563" s="68">
        <f>+IFERROR(VLOOKUP($B563,[1]Feuil4!$1:$1048576,7,FALSE),0)</f>
        <v>0</v>
      </c>
      <c r="K563" s="68">
        <f>+IFERROR(VLOOKUP($B563,[1]Feuil4!$1:$1048576,8,FALSE),0)</f>
        <v>0</v>
      </c>
      <c r="L563" s="68">
        <f>+IFERROR(VLOOKUP($B563,[1]Feuil4!$1:$1048576,6,FALSE),0)</f>
        <v>0</v>
      </c>
      <c r="M563" s="68">
        <f>+IFERROR(VLOOKUP($B563,[1]Feuil4!$1:$1048576,5,FALSE),0)</f>
        <v>0</v>
      </c>
      <c r="N563" s="68">
        <f>+IFERROR(VLOOKUP($B563,[1]Feuil4!$1:$1048576,11,FALSE),0)</f>
        <v>0</v>
      </c>
      <c r="O563" s="68">
        <f>IFERROR(VLOOKUP(A563,'[2]TOTAL M11M12 par région'!$1:$1048576,14,FALSE),0)</f>
        <v>363.92922794688229</v>
      </c>
      <c r="P563" s="68">
        <f>IFERROR(VLOOKUP(A563,'[3]Recours excep-C2 2016'!$1:$1048576,36,FALSE),0)</f>
        <v>58241.346897206036</v>
      </c>
      <c r="Q563" s="70">
        <f t="shared" si="8"/>
        <v>58605.276125152915</v>
      </c>
      <c r="R563"/>
    </row>
    <row r="564" spans="1:18" x14ac:dyDescent="0.25">
      <c r="A564" s="6" t="s">
        <v>633</v>
      </c>
      <c r="B564" s="6" t="s">
        <v>634</v>
      </c>
      <c r="C564" s="6" t="s">
        <v>23</v>
      </c>
      <c r="D564" s="64" t="s">
        <v>1263</v>
      </c>
      <c r="E564" s="68">
        <f>+IFERROR(VLOOKUP($B564,[1]Feuil4!$1:$1048576,10,FALSE),0)</f>
        <v>0</v>
      </c>
      <c r="F564" s="68">
        <f>+IFERROR(VLOOKUP($B564,[1]Feuil4!$1:$1048576,9,FALSE),0)</f>
        <v>0</v>
      </c>
      <c r="G564" s="68">
        <f>+IFERROR(VLOOKUP($B564,[1]Feuil4!$1:$1048576,4,FALSE),0)</f>
        <v>0</v>
      </c>
      <c r="H564" s="68">
        <f>+IFERROR(VLOOKUP($B564,[1]Feuil4!$1:$1048576,3,FALSE),0)</f>
        <v>0</v>
      </c>
      <c r="I564" s="68">
        <f>+IFERROR(VLOOKUP($B564,[1]Feuil4!$1:$1048576,2,FALSE),0)</f>
        <v>0</v>
      </c>
      <c r="J564" s="68">
        <f>+IFERROR(VLOOKUP($B564,[1]Feuil4!$1:$1048576,7,FALSE),0)</f>
        <v>0</v>
      </c>
      <c r="K564" s="68">
        <f>+IFERROR(VLOOKUP($B564,[1]Feuil4!$1:$1048576,8,FALSE),0)</f>
        <v>0</v>
      </c>
      <c r="L564" s="68">
        <f>+IFERROR(VLOOKUP($B564,[1]Feuil4!$1:$1048576,6,FALSE),0)</f>
        <v>0</v>
      </c>
      <c r="M564" s="68">
        <f>+IFERROR(VLOOKUP($B564,[1]Feuil4!$1:$1048576,5,FALSE),0)</f>
        <v>0</v>
      </c>
      <c r="N564" s="68">
        <f>+IFERROR(VLOOKUP($B564,[1]Feuil4!$1:$1048576,11,FALSE),0)</f>
        <v>0</v>
      </c>
      <c r="O564" s="68">
        <f>IFERROR(VLOOKUP(A564,'[2]TOTAL M11M12 par région'!$1:$1048576,14,FALSE),0)</f>
        <v>8100.2145698173917</v>
      </c>
      <c r="P564" s="68">
        <f>IFERROR(VLOOKUP(A564,'[3]Recours excep-C2 2016'!$1:$1048576,36,FALSE),0)</f>
        <v>0</v>
      </c>
      <c r="Q564" s="70">
        <f t="shared" si="8"/>
        <v>8100.2145698173917</v>
      </c>
      <c r="R564"/>
    </row>
    <row r="565" spans="1:18" x14ac:dyDescent="0.25">
      <c r="A565" s="25" t="s">
        <v>921</v>
      </c>
      <c r="B565" s="6" t="s">
        <v>969</v>
      </c>
      <c r="C565" s="6" t="s">
        <v>23</v>
      </c>
      <c r="D565" s="64" t="s">
        <v>1263</v>
      </c>
      <c r="E565" s="68">
        <f>+IFERROR(VLOOKUP($B565,[1]Feuil4!$1:$1048576,10,FALSE),0)</f>
        <v>0</v>
      </c>
      <c r="F565" s="68">
        <f>+IFERROR(VLOOKUP($B565,[1]Feuil4!$1:$1048576,9,FALSE),0)</f>
        <v>0</v>
      </c>
      <c r="G565" s="68">
        <f>+IFERROR(VLOOKUP($B565,[1]Feuil4!$1:$1048576,4,FALSE),0)</f>
        <v>0</v>
      </c>
      <c r="H565" s="68">
        <f>+IFERROR(VLOOKUP($B565,[1]Feuil4!$1:$1048576,3,FALSE),0)</f>
        <v>0</v>
      </c>
      <c r="I565" s="68">
        <f>+IFERROR(VLOOKUP($B565,[1]Feuil4!$1:$1048576,2,FALSE),0)</f>
        <v>0</v>
      </c>
      <c r="J565" s="68">
        <f>+IFERROR(VLOOKUP($B565,[1]Feuil4!$1:$1048576,7,FALSE),0)</f>
        <v>0</v>
      </c>
      <c r="K565" s="68">
        <f>+IFERROR(VLOOKUP($B565,[1]Feuil4!$1:$1048576,8,FALSE),0)</f>
        <v>0</v>
      </c>
      <c r="L565" s="68">
        <f>+IFERROR(VLOOKUP($B565,[1]Feuil4!$1:$1048576,6,FALSE),0)</f>
        <v>0</v>
      </c>
      <c r="M565" s="68">
        <f>+IFERROR(VLOOKUP($B565,[1]Feuil4!$1:$1048576,5,FALSE),0)</f>
        <v>0</v>
      </c>
      <c r="N565" s="68">
        <f>+IFERROR(VLOOKUP($B565,[1]Feuil4!$1:$1048576,11,FALSE),0)</f>
        <v>0</v>
      </c>
      <c r="O565" s="68">
        <f>IFERROR(VLOOKUP(A565,'[2]TOTAL M11M12 par région'!$1:$1048576,14,FALSE),0)</f>
        <v>-2959924.0599175887</v>
      </c>
      <c r="P565" s="68">
        <f>IFERROR(VLOOKUP(A565,'[3]Recours excep-C2 2016'!$1:$1048576,36,FALSE),0)</f>
        <v>0</v>
      </c>
      <c r="Q565" s="70">
        <f t="shared" si="8"/>
        <v>-2959924.0599175887</v>
      </c>
      <c r="R565"/>
    </row>
    <row r="566" spans="1:18" x14ac:dyDescent="0.25">
      <c r="A566" s="6" t="s">
        <v>652</v>
      </c>
      <c r="B566" s="6" t="s">
        <v>653</v>
      </c>
      <c r="C566" s="6" t="s">
        <v>17</v>
      </c>
      <c r="D566" s="64" t="s">
        <v>1263</v>
      </c>
      <c r="E566" s="68">
        <f>+IFERROR(VLOOKUP($B566,[1]Feuil4!$1:$1048576,10,FALSE),0)</f>
        <v>0</v>
      </c>
      <c r="F566" s="68">
        <f>+IFERROR(VLOOKUP($B566,[1]Feuil4!$1:$1048576,9,FALSE),0)</f>
        <v>0</v>
      </c>
      <c r="G566" s="68">
        <f>+IFERROR(VLOOKUP($B566,[1]Feuil4!$1:$1048576,4,FALSE),0)</f>
        <v>0</v>
      </c>
      <c r="H566" s="68">
        <f>+IFERROR(VLOOKUP($B566,[1]Feuil4!$1:$1048576,3,FALSE),0)</f>
        <v>0</v>
      </c>
      <c r="I566" s="68">
        <f>+IFERROR(VLOOKUP($B566,[1]Feuil4!$1:$1048576,2,FALSE),0)</f>
        <v>0</v>
      </c>
      <c r="J566" s="68">
        <f>+IFERROR(VLOOKUP($B566,[1]Feuil4!$1:$1048576,7,FALSE),0)</f>
        <v>297637</v>
      </c>
      <c r="K566" s="68">
        <f>+IFERROR(VLOOKUP($B566,[1]Feuil4!$1:$1048576,8,FALSE),0)</f>
        <v>0</v>
      </c>
      <c r="L566" s="68">
        <f>+IFERROR(VLOOKUP($B566,[1]Feuil4!$1:$1048576,6,FALSE),0)</f>
        <v>0</v>
      </c>
      <c r="M566" s="68">
        <f>+IFERROR(VLOOKUP($B566,[1]Feuil4!$1:$1048576,5,FALSE),0)</f>
        <v>0</v>
      </c>
      <c r="N566" s="68">
        <f>+IFERROR(VLOOKUP($B566,[1]Feuil4!$1:$1048576,11,FALSE),0)</f>
        <v>0</v>
      </c>
      <c r="O566" s="68">
        <f>IFERROR(VLOOKUP(A566,'[2]TOTAL M11M12 par région'!$1:$1048576,14,FALSE),0)</f>
        <v>208183.51759742049</v>
      </c>
      <c r="P566" s="68">
        <f>IFERROR(VLOOKUP(A566,'[3]Recours excep-C2 2016'!$1:$1048576,36,FALSE),0)</f>
        <v>516326.37957024475</v>
      </c>
      <c r="Q566" s="70">
        <f t="shared" si="8"/>
        <v>1022146.8971676652</v>
      </c>
      <c r="R566"/>
    </row>
    <row r="567" spans="1:18" x14ac:dyDescent="0.25">
      <c r="A567" s="25" t="s">
        <v>922</v>
      </c>
      <c r="B567" s="6" t="s">
        <v>923</v>
      </c>
      <c r="C567" s="26" t="s">
        <v>78</v>
      </c>
      <c r="D567" s="64" t="s">
        <v>1263</v>
      </c>
      <c r="E567" s="68">
        <f>+IFERROR(VLOOKUP($B567,[1]Feuil4!$1:$1048576,10,FALSE),0)</f>
        <v>0</v>
      </c>
      <c r="F567" s="68">
        <f>+IFERROR(VLOOKUP($B567,[1]Feuil4!$1:$1048576,9,FALSE),0)</f>
        <v>0</v>
      </c>
      <c r="G567" s="68">
        <f>+IFERROR(VLOOKUP($B567,[1]Feuil4!$1:$1048576,4,FALSE),0)</f>
        <v>0</v>
      </c>
      <c r="H567" s="68">
        <f>+IFERROR(VLOOKUP($B567,[1]Feuil4!$1:$1048576,3,FALSE),0)</f>
        <v>0</v>
      </c>
      <c r="I567" s="68">
        <f>+IFERROR(VLOOKUP($B567,[1]Feuil4!$1:$1048576,2,FALSE),0)</f>
        <v>0</v>
      </c>
      <c r="J567" s="68">
        <f>+IFERROR(VLOOKUP($B567,[1]Feuil4!$1:$1048576,7,FALSE),0)</f>
        <v>0</v>
      </c>
      <c r="K567" s="68">
        <f>+IFERROR(VLOOKUP($B567,[1]Feuil4!$1:$1048576,8,FALSE),0)</f>
        <v>0</v>
      </c>
      <c r="L567" s="68">
        <f>+IFERROR(VLOOKUP($B567,[1]Feuil4!$1:$1048576,6,FALSE),0)</f>
        <v>0</v>
      </c>
      <c r="M567" s="68">
        <f>+IFERROR(VLOOKUP($B567,[1]Feuil4!$1:$1048576,5,FALSE),0)</f>
        <v>0</v>
      </c>
      <c r="N567" s="68">
        <f>+IFERROR(VLOOKUP($B567,[1]Feuil4!$1:$1048576,11,FALSE),0)</f>
        <v>0</v>
      </c>
      <c r="O567" s="68">
        <f>IFERROR(VLOOKUP(A567,'[2]TOTAL M11M12 par région'!$1:$1048576,14,FALSE),0)</f>
        <v>38573.388378754142</v>
      </c>
      <c r="P567" s="68">
        <f>IFERROR(VLOOKUP(A567,'[3]Recours excep-C2 2016'!$1:$1048576,36,FALSE),0)</f>
        <v>0</v>
      </c>
      <c r="Q567" s="70">
        <f t="shared" si="8"/>
        <v>38573.388378754142</v>
      </c>
      <c r="R567"/>
    </row>
    <row r="568" spans="1:18" hidden="1" x14ac:dyDescent="0.25">
      <c r="A568" s="6" t="s">
        <v>672</v>
      </c>
      <c r="B568" s="6" t="s">
        <v>673</v>
      </c>
      <c r="C568" s="6" t="s">
        <v>20</v>
      </c>
      <c r="D568" s="64" t="s">
        <v>1263</v>
      </c>
      <c r="E568" s="68">
        <f>+IFERROR(VLOOKUP($B568,[1]Feuil4!$1:$1048576,10,FALSE),0)</f>
        <v>0</v>
      </c>
      <c r="F568" s="68">
        <f>+IFERROR(VLOOKUP($B568,[1]Feuil4!$1:$1048576,9,FALSE),0)</f>
        <v>0</v>
      </c>
      <c r="G568" s="68">
        <f>+IFERROR(VLOOKUP($B568,[1]Feuil4!$1:$1048576,4,FALSE),0)</f>
        <v>0</v>
      </c>
      <c r="H568" s="68">
        <f>+IFERROR(VLOOKUP($B568,[1]Feuil4!$1:$1048576,3,FALSE),0)</f>
        <v>0</v>
      </c>
      <c r="I568" s="68">
        <f>+IFERROR(VLOOKUP($B568,[1]Feuil4!$1:$1048576,2,FALSE),0)</f>
        <v>0</v>
      </c>
      <c r="J568" s="68">
        <f>+IFERROR(VLOOKUP($B568,[1]Feuil4!$1:$1048576,7,FALSE),0)</f>
        <v>0</v>
      </c>
      <c r="K568" s="68">
        <f>+IFERROR(VLOOKUP($B568,[1]Feuil4!$1:$1048576,8,FALSE),0)</f>
        <v>0</v>
      </c>
      <c r="L568" s="68">
        <f>+IFERROR(VLOOKUP($B568,[1]Feuil4!$1:$1048576,6,FALSE),0)</f>
        <v>0</v>
      </c>
      <c r="M568" s="68">
        <f>+IFERROR(VLOOKUP($B568,[1]Feuil4!$1:$1048576,5,FALSE),0)</f>
        <v>0</v>
      </c>
      <c r="N568" s="68">
        <f>+IFERROR(VLOOKUP($B568,[1]Feuil4!$1:$1048576,11,FALSE),0)</f>
        <v>0</v>
      </c>
      <c r="O568" s="68">
        <f>IFERROR(VLOOKUP(A568,'[2]TOTAL M11M12 par région'!$1:$1048576,14,FALSE),0)</f>
        <v>0</v>
      </c>
      <c r="P568" s="68">
        <f>IFERROR(VLOOKUP(A568,'[3]Recours excep-C2 2016'!$1:$1048576,36,FALSE),0)</f>
        <v>0</v>
      </c>
      <c r="Q568" s="70">
        <f t="shared" si="8"/>
        <v>0</v>
      </c>
      <c r="R568"/>
    </row>
    <row r="569" spans="1:18" x14ac:dyDescent="0.25">
      <c r="A569" s="6" t="s">
        <v>656</v>
      </c>
      <c r="B569" s="6" t="s">
        <v>657</v>
      </c>
      <c r="C569" s="6" t="s">
        <v>78</v>
      </c>
      <c r="D569" s="64" t="s">
        <v>1263</v>
      </c>
      <c r="E569" s="68">
        <f>+IFERROR(VLOOKUP($B569,[1]Feuil4!$1:$1048576,10,FALSE),0)</f>
        <v>0</v>
      </c>
      <c r="F569" s="68">
        <f>+IFERROR(VLOOKUP($B569,[1]Feuil4!$1:$1048576,9,FALSE),0)</f>
        <v>0</v>
      </c>
      <c r="G569" s="68">
        <f>+IFERROR(VLOOKUP($B569,[1]Feuil4!$1:$1048576,4,FALSE),0)</f>
        <v>0</v>
      </c>
      <c r="H569" s="68">
        <f>+IFERROR(VLOOKUP($B569,[1]Feuil4!$1:$1048576,3,FALSE),0)</f>
        <v>0</v>
      </c>
      <c r="I569" s="68">
        <f>+IFERROR(VLOOKUP($B569,[1]Feuil4!$1:$1048576,2,FALSE),0)</f>
        <v>0</v>
      </c>
      <c r="J569" s="68">
        <f>+IFERROR(VLOOKUP($B569,[1]Feuil4!$1:$1048576,7,FALSE),0)</f>
        <v>0</v>
      </c>
      <c r="K569" s="68">
        <f>+IFERROR(VLOOKUP($B569,[1]Feuil4!$1:$1048576,8,FALSE),0)</f>
        <v>0</v>
      </c>
      <c r="L569" s="68">
        <f>+IFERROR(VLOOKUP($B569,[1]Feuil4!$1:$1048576,6,FALSE),0)</f>
        <v>0</v>
      </c>
      <c r="M569" s="68">
        <f>+IFERROR(VLOOKUP($B569,[1]Feuil4!$1:$1048576,5,FALSE),0)</f>
        <v>0</v>
      </c>
      <c r="N569" s="68">
        <f>+IFERROR(VLOOKUP($B569,[1]Feuil4!$1:$1048576,11,FALSE),0)</f>
        <v>0</v>
      </c>
      <c r="O569" s="68">
        <f>IFERROR(VLOOKUP(A569,'[2]TOTAL M11M12 par région'!$1:$1048576,14,FALSE),0)</f>
        <v>0</v>
      </c>
      <c r="P569" s="68">
        <f>IFERROR(VLOOKUP(A569,'[3]Recours excep-C2 2016'!$1:$1048576,36,FALSE),0)</f>
        <v>5773.0826143593495</v>
      </c>
      <c r="Q569" s="70">
        <f t="shared" si="8"/>
        <v>5773.0826143593495</v>
      </c>
      <c r="R569"/>
    </row>
    <row r="570" spans="1:18" x14ac:dyDescent="0.25">
      <c r="A570" s="6" t="s">
        <v>679</v>
      </c>
      <c r="B570" s="6" t="s">
        <v>680</v>
      </c>
      <c r="C570" s="6" t="s">
        <v>50</v>
      </c>
      <c r="D570" s="64" t="s">
        <v>1263</v>
      </c>
      <c r="E570" s="68">
        <f>+IFERROR(VLOOKUP($B570,[1]Feuil4!$1:$1048576,10,FALSE),0)</f>
        <v>0</v>
      </c>
      <c r="F570" s="68">
        <f>+IFERROR(VLOOKUP($B570,[1]Feuil4!$1:$1048576,9,FALSE),0)</f>
        <v>0</v>
      </c>
      <c r="G570" s="68">
        <f>+IFERROR(VLOOKUP($B570,[1]Feuil4!$1:$1048576,4,FALSE),0)</f>
        <v>0</v>
      </c>
      <c r="H570" s="68">
        <f>+IFERROR(VLOOKUP($B570,[1]Feuil4!$1:$1048576,3,FALSE),0)</f>
        <v>0</v>
      </c>
      <c r="I570" s="68">
        <f>+IFERROR(VLOOKUP($B570,[1]Feuil4!$1:$1048576,2,FALSE),0)</f>
        <v>0</v>
      </c>
      <c r="J570" s="68">
        <f>+IFERROR(VLOOKUP($B570,[1]Feuil4!$1:$1048576,7,FALSE),0)</f>
        <v>0</v>
      </c>
      <c r="K570" s="68">
        <f>+IFERROR(VLOOKUP($B570,[1]Feuil4!$1:$1048576,8,FALSE),0)</f>
        <v>0</v>
      </c>
      <c r="L570" s="68">
        <f>+IFERROR(VLOOKUP($B570,[1]Feuil4!$1:$1048576,6,FALSE),0)</f>
        <v>0</v>
      </c>
      <c r="M570" s="68">
        <f>+IFERROR(VLOOKUP($B570,[1]Feuil4!$1:$1048576,5,FALSE),0)</f>
        <v>0</v>
      </c>
      <c r="N570" s="68">
        <f>+IFERROR(VLOOKUP($B570,[1]Feuil4!$1:$1048576,11,FALSE),0)</f>
        <v>0</v>
      </c>
      <c r="O570" s="68">
        <f>IFERROR(VLOOKUP(A570,'[2]TOTAL M11M12 par région'!$1:$1048576,14,FALSE),0)</f>
        <v>144595.5126415086</v>
      </c>
      <c r="P570" s="68">
        <f>IFERROR(VLOOKUP(A570,'[3]Recours excep-C2 2016'!$1:$1048576,36,FALSE),0)</f>
        <v>228513.90390991757</v>
      </c>
      <c r="Q570" s="70">
        <f t="shared" si="8"/>
        <v>373109.41655142617</v>
      </c>
      <c r="R570"/>
    </row>
    <row r="571" spans="1:18" x14ac:dyDescent="0.25">
      <c r="A571" s="73" t="s">
        <v>1239</v>
      </c>
      <c r="B571" s="6" t="s">
        <v>1149</v>
      </c>
      <c r="C571" s="6" t="s">
        <v>78</v>
      </c>
      <c r="D571" s="64" t="s">
        <v>1263</v>
      </c>
      <c r="E571" s="68">
        <f>+IFERROR(VLOOKUP($B571,[1]Feuil4!$1:$1048576,10,FALSE),0)</f>
        <v>0</v>
      </c>
      <c r="F571" s="68">
        <f>+IFERROR(VLOOKUP($B571,[1]Feuil4!$1:$1048576,9,FALSE),0)</f>
        <v>0</v>
      </c>
      <c r="G571" s="68">
        <f>+IFERROR(VLOOKUP($B571,[1]Feuil4!$1:$1048576,4,FALSE),0)</f>
        <v>0</v>
      </c>
      <c r="H571" s="68">
        <f>+IFERROR(VLOOKUP($B571,[1]Feuil4!$1:$1048576,3,FALSE),0)</f>
        <v>0</v>
      </c>
      <c r="I571" s="68">
        <f>+IFERROR(VLOOKUP($B571,[1]Feuil4!$1:$1048576,2,FALSE),0)</f>
        <v>0</v>
      </c>
      <c r="J571" s="68">
        <f>+IFERROR(VLOOKUP($B571,[1]Feuil4!$1:$1048576,7,FALSE),0)</f>
        <v>0</v>
      </c>
      <c r="K571" s="68">
        <f>+IFERROR(VLOOKUP($B571,[1]Feuil4!$1:$1048576,8,FALSE),0)</f>
        <v>0</v>
      </c>
      <c r="L571" s="68">
        <f>+IFERROR(VLOOKUP($B571,[1]Feuil4!$1:$1048576,6,FALSE),0)</f>
        <v>0</v>
      </c>
      <c r="M571" s="68">
        <f>+IFERROR(VLOOKUP($B571,[1]Feuil4!$1:$1048576,5,FALSE),0)</f>
        <v>0</v>
      </c>
      <c r="N571" s="68">
        <f>+IFERROR(VLOOKUP($B571,[1]Feuil4!$1:$1048576,11,FALSE),0)</f>
        <v>0</v>
      </c>
      <c r="O571" s="68">
        <f>IFERROR(VLOOKUP(A571,'[2]TOTAL M11M12 par région'!$1:$1048576,14,FALSE),0)</f>
        <v>1088.3875067197851</v>
      </c>
      <c r="P571" s="68">
        <f>IFERROR(VLOOKUP(A571,'[3]Recours excep-C2 2016'!$1:$1048576,36,FALSE),0)</f>
        <v>0</v>
      </c>
      <c r="Q571" s="70">
        <f t="shared" si="8"/>
        <v>1088.3875067197851</v>
      </c>
      <c r="R571"/>
    </row>
    <row r="572" spans="1:18" s="63" customFormat="1" x14ac:dyDescent="0.25">
      <c r="A572" s="73" t="s">
        <v>1240</v>
      </c>
      <c r="B572" s="64" t="s">
        <v>1241</v>
      </c>
      <c r="C572" s="64" t="s">
        <v>78</v>
      </c>
      <c r="D572" s="64" t="s">
        <v>1263</v>
      </c>
      <c r="E572" s="68">
        <f>+IFERROR(VLOOKUP($B572,[1]Feuil4!$1:$1048576,10,FALSE),0)</f>
        <v>0</v>
      </c>
      <c r="F572" s="68">
        <f>+IFERROR(VLOOKUP($B572,[1]Feuil4!$1:$1048576,9,FALSE),0)</f>
        <v>0</v>
      </c>
      <c r="G572" s="68">
        <f>+IFERROR(VLOOKUP($B572,[1]Feuil4!$1:$1048576,4,FALSE),0)</f>
        <v>0</v>
      </c>
      <c r="H572" s="68">
        <f>+IFERROR(VLOOKUP($B572,[1]Feuil4!$1:$1048576,3,FALSE),0)</f>
        <v>0</v>
      </c>
      <c r="I572" s="68">
        <f>+IFERROR(VLOOKUP($B572,[1]Feuil4!$1:$1048576,2,FALSE),0)</f>
        <v>0</v>
      </c>
      <c r="J572" s="68">
        <f>+IFERROR(VLOOKUP($B572,[1]Feuil4!$1:$1048576,7,FALSE),0)</f>
        <v>0</v>
      </c>
      <c r="K572" s="68">
        <f>+IFERROR(VLOOKUP($B572,[1]Feuil4!$1:$1048576,8,FALSE),0)</f>
        <v>0</v>
      </c>
      <c r="L572" s="68">
        <f>+IFERROR(VLOOKUP($B572,[1]Feuil4!$1:$1048576,6,FALSE),0)</f>
        <v>0</v>
      </c>
      <c r="M572" s="68">
        <f>+IFERROR(VLOOKUP($B572,[1]Feuil4!$1:$1048576,5,FALSE),0)</f>
        <v>0</v>
      </c>
      <c r="N572" s="68">
        <f>+IFERROR(VLOOKUP($B572,[1]Feuil4!$1:$1048576,11,FALSE),0)</f>
        <v>0</v>
      </c>
      <c r="O572" s="68">
        <f>IFERROR(VLOOKUP(A572,'[2]TOTAL M11M12 par région'!$1:$1048576,14,FALSE),0)</f>
        <v>570.44312073294168</v>
      </c>
      <c r="P572" s="68">
        <f>IFERROR(VLOOKUP(A572,'[3]Recours excep-C2 2016'!$1:$1048576,36,FALSE),0)</f>
        <v>0</v>
      </c>
      <c r="Q572" s="70">
        <f t="shared" si="8"/>
        <v>570.44312073294168</v>
      </c>
    </row>
    <row r="573" spans="1:18" x14ac:dyDescent="0.25">
      <c r="A573" s="6" t="s">
        <v>644</v>
      </c>
      <c r="B573" s="6" t="s">
        <v>645</v>
      </c>
      <c r="C573" s="6" t="s">
        <v>23</v>
      </c>
      <c r="D573" s="64" t="s">
        <v>1263</v>
      </c>
      <c r="E573" s="68">
        <f>+IFERROR(VLOOKUP($B573,[1]Feuil4!$1:$1048576,10,FALSE),0)</f>
        <v>0</v>
      </c>
      <c r="F573" s="68">
        <f>+IFERROR(VLOOKUP($B573,[1]Feuil4!$1:$1048576,9,FALSE),0)</f>
        <v>0</v>
      </c>
      <c r="G573" s="68">
        <f>+IFERROR(VLOOKUP($B573,[1]Feuil4!$1:$1048576,4,FALSE),0)</f>
        <v>0</v>
      </c>
      <c r="H573" s="68">
        <f>+IFERROR(VLOOKUP($B573,[1]Feuil4!$1:$1048576,3,FALSE),0)</f>
        <v>0</v>
      </c>
      <c r="I573" s="68">
        <f>+IFERROR(VLOOKUP($B573,[1]Feuil4!$1:$1048576,2,FALSE),0)</f>
        <v>0</v>
      </c>
      <c r="J573" s="68">
        <f>+IFERROR(VLOOKUP($B573,[1]Feuil4!$1:$1048576,7,FALSE),0)</f>
        <v>0</v>
      </c>
      <c r="K573" s="68">
        <f>+IFERROR(VLOOKUP($B573,[1]Feuil4!$1:$1048576,8,FALSE),0)</f>
        <v>0</v>
      </c>
      <c r="L573" s="68">
        <f>+IFERROR(VLOOKUP($B573,[1]Feuil4!$1:$1048576,6,FALSE),0)</f>
        <v>0</v>
      </c>
      <c r="M573" s="68">
        <f>+IFERROR(VLOOKUP($B573,[1]Feuil4!$1:$1048576,5,FALSE),0)</f>
        <v>0</v>
      </c>
      <c r="N573" s="68">
        <f>+IFERROR(VLOOKUP($B573,[1]Feuil4!$1:$1048576,11,FALSE),0)</f>
        <v>0</v>
      </c>
      <c r="O573" s="68">
        <f>IFERROR(VLOOKUP(A573,'[2]TOTAL M11M12 par région'!$1:$1048576,14,FALSE),0)</f>
        <v>41370.563385533198</v>
      </c>
      <c r="P573" s="68">
        <f>IFERROR(VLOOKUP(A573,'[3]Recours excep-C2 2016'!$1:$1048576,36,FALSE),0)</f>
        <v>21790.30533138449</v>
      </c>
      <c r="Q573" s="70">
        <f t="shared" si="8"/>
        <v>63160.868716917685</v>
      </c>
      <c r="R573"/>
    </row>
    <row r="574" spans="1:18" hidden="1" x14ac:dyDescent="0.25">
      <c r="A574" s="6" t="s">
        <v>668</v>
      </c>
      <c r="B574" s="6" t="s">
        <v>669</v>
      </c>
      <c r="C574" s="6" t="s">
        <v>23</v>
      </c>
      <c r="D574" s="64" t="s">
        <v>1263</v>
      </c>
      <c r="E574" s="68">
        <f>+IFERROR(VLOOKUP($B574,[1]Feuil4!$1:$1048576,10,FALSE),0)</f>
        <v>0</v>
      </c>
      <c r="F574" s="68">
        <f>+IFERROR(VLOOKUP($B574,[1]Feuil4!$1:$1048576,9,FALSE),0)</f>
        <v>0</v>
      </c>
      <c r="G574" s="68">
        <f>+IFERROR(VLOOKUP($B574,[1]Feuil4!$1:$1048576,4,FALSE),0)</f>
        <v>0</v>
      </c>
      <c r="H574" s="68">
        <f>+IFERROR(VLOOKUP($B574,[1]Feuil4!$1:$1048576,3,FALSE),0)</f>
        <v>0</v>
      </c>
      <c r="I574" s="68">
        <f>+IFERROR(VLOOKUP($B574,[1]Feuil4!$1:$1048576,2,FALSE),0)</f>
        <v>0</v>
      </c>
      <c r="J574" s="68">
        <f>+IFERROR(VLOOKUP($B574,[1]Feuil4!$1:$1048576,7,FALSE),0)</f>
        <v>0</v>
      </c>
      <c r="K574" s="68">
        <f>+IFERROR(VLOOKUP($B574,[1]Feuil4!$1:$1048576,8,FALSE),0)</f>
        <v>0</v>
      </c>
      <c r="L574" s="68">
        <f>+IFERROR(VLOOKUP($B574,[1]Feuil4!$1:$1048576,6,FALSE),0)</f>
        <v>0</v>
      </c>
      <c r="M574" s="68">
        <f>+IFERROR(VLOOKUP($B574,[1]Feuil4!$1:$1048576,5,FALSE),0)</f>
        <v>0</v>
      </c>
      <c r="N574" s="68">
        <f>+IFERROR(VLOOKUP($B574,[1]Feuil4!$1:$1048576,11,FALSE),0)</f>
        <v>0</v>
      </c>
      <c r="O574" s="68">
        <f>IFERROR(VLOOKUP(A574,'[2]TOTAL M11M12 par région'!$1:$1048576,14,FALSE),0)</f>
        <v>0</v>
      </c>
      <c r="P574" s="68">
        <f>IFERROR(VLOOKUP(A574,'[3]Recours excep-C2 2016'!$1:$1048576,36,FALSE),0)</f>
        <v>0</v>
      </c>
      <c r="Q574" s="70">
        <f t="shared" si="8"/>
        <v>0</v>
      </c>
      <c r="R574"/>
    </row>
    <row r="575" spans="1:18" x14ac:dyDescent="0.25">
      <c r="A575" s="6" t="s">
        <v>670</v>
      </c>
      <c r="B575" s="6" t="s">
        <v>671</v>
      </c>
      <c r="C575" s="6" t="s">
        <v>20</v>
      </c>
      <c r="D575" s="64" t="s">
        <v>1263</v>
      </c>
      <c r="E575" s="68">
        <f>+IFERROR(VLOOKUP($B575,[1]Feuil4!$1:$1048576,10,FALSE),0)</f>
        <v>0</v>
      </c>
      <c r="F575" s="68">
        <f>+IFERROR(VLOOKUP($B575,[1]Feuil4!$1:$1048576,9,FALSE),0)</f>
        <v>0</v>
      </c>
      <c r="G575" s="68">
        <f>+IFERROR(VLOOKUP($B575,[1]Feuil4!$1:$1048576,4,FALSE),0)</f>
        <v>0</v>
      </c>
      <c r="H575" s="68">
        <f>+IFERROR(VLOOKUP($B575,[1]Feuil4!$1:$1048576,3,FALSE),0)</f>
        <v>0</v>
      </c>
      <c r="I575" s="68">
        <f>+IFERROR(VLOOKUP($B575,[1]Feuil4!$1:$1048576,2,FALSE),0)</f>
        <v>0</v>
      </c>
      <c r="J575" s="68">
        <f>+IFERROR(VLOOKUP($B575,[1]Feuil4!$1:$1048576,7,FALSE),0)</f>
        <v>0</v>
      </c>
      <c r="K575" s="68">
        <f>+IFERROR(VLOOKUP($B575,[1]Feuil4!$1:$1048576,8,FALSE),0)</f>
        <v>0</v>
      </c>
      <c r="L575" s="68">
        <f>+IFERROR(VLOOKUP($B575,[1]Feuil4!$1:$1048576,6,FALSE),0)</f>
        <v>0</v>
      </c>
      <c r="M575" s="68">
        <f>+IFERROR(VLOOKUP($B575,[1]Feuil4!$1:$1048576,5,FALSE),0)</f>
        <v>0</v>
      </c>
      <c r="N575" s="68">
        <f>+IFERROR(VLOOKUP($B575,[1]Feuil4!$1:$1048576,11,FALSE),0)</f>
        <v>0</v>
      </c>
      <c r="O575" s="68">
        <f>IFERROR(VLOOKUP(A575,'[2]TOTAL M11M12 par région'!$1:$1048576,14,FALSE),0)</f>
        <v>58445.208940225508</v>
      </c>
      <c r="P575" s="68">
        <f>IFERROR(VLOOKUP(A575,'[3]Recours excep-C2 2016'!$1:$1048576,36,FALSE),0)</f>
        <v>52835.73554665035</v>
      </c>
      <c r="Q575" s="70">
        <f t="shared" si="8"/>
        <v>111280.94448687586</v>
      </c>
      <c r="R575"/>
    </row>
    <row r="576" spans="1:18" x14ac:dyDescent="0.25">
      <c r="A576" s="25" t="s">
        <v>924</v>
      </c>
      <c r="B576" s="6" t="s">
        <v>1061</v>
      </c>
      <c r="C576" s="26" t="s">
        <v>78</v>
      </c>
      <c r="D576" s="64" t="s">
        <v>1263</v>
      </c>
      <c r="E576" s="68">
        <f>+IFERROR(VLOOKUP($B576,[1]Feuil4!$1:$1048576,10,FALSE),0)</f>
        <v>0</v>
      </c>
      <c r="F576" s="68">
        <f>+IFERROR(VLOOKUP($B576,[1]Feuil4!$1:$1048576,9,FALSE),0)</f>
        <v>0</v>
      </c>
      <c r="G576" s="68">
        <f>+IFERROR(VLOOKUP($B576,[1]Feuil4!$1:$1048576,4,FALSE),0)</f>
        <v>0</v>
      </c>
      <c r="H576" s="68">
        <f>+IFERROR(VLOOKUP($B576,[1]Feuil4!$1:$1048576,3,FALSE),0)</f>
        <v>0</v>
      </c>
      <c r="I576" s="68">
        <f>+IFERROR(VLOOKUP($B576,[1]Feuil4!$1:$1048576,2,FALSE),0)</f>
        <v>0</v>
      </c>
      <c r="J576" s="68">
        <f>+IFERROR(VLOOKUP($B576,[1]Feuil4!$1:$1048576,7,FALSE),0)</f>
        <v>0</v>
      </c>
      <c r="K576" s="68">
        <f>+IFERROR(VLOOKUP($B576,[1]Feuil4!$1:$1048576,8,FALSE),0)</f>
        <v>0</v>
      </c>
      <c r="L576" s="68">
        <f>+IFERROR(VLOOKUP($B576,[1]Feuil4!$1:$1048576,6,FALSE),0)</f>
        <v>0</v>
      </c>
      <c r="M576" s="68">
        <f>+IFERROR(VLOOKUP($B576,[1]Feuil4!$1:$1048576,5,FALSE),0)</f>
        <v>0</v>
      </c>
      <c r="N576" s="68">
        <f>+IFERROR(VLOOKUP($B576,[1]Feuil4!$1:$1048576,11,FALSE),0)</f>
        <v>0</v>
      </c>
      <c r="O576" s="68">
        <f>IFERROR(VLOOKUP(A576,'[2]TOTAL M11M12 par région'!$1:$1048576,14,FALSE),0)</f>
        <v>55459.932459253236</v>
      </c>
      <c r="P576" s="68">
        <f>IFERROR(VLOOKUP(A576,'[3]Recours excep-C2 2016'!$1:$1048576,36,FALSE),0)</f>
        <v>0</v>
      </c>
      <c r="Q576" s="70">
        <f t="shared" si="8"/>
        <v>55459.932459253236</v>
      </c>
      <c r="R576"/>
    </row>
    <row r="577" spans="1:18" hidden="1" x14ac:dyDescent="0.25">
      <c r="A577" s="6" t="s">
        <v>635</v>
      </c>
      <c r="B577" s="6" t="s">
        <v>636</v>
      </c>
      <c r="C577" s="6" t="s">
        <v>23</v>
      </c>
      <c r="D577" s="64" t="s">
        <v>1263</v>
      </c>
      <c r="E577" s="68">
        <f>+IFERROR(VLOOKUP($B577,[1]Feuil4!$1:$1048576,10,FALSE),0)</f>
        <v>0</v>
      </c>
      <c r="F577" s="68">
        <f>+IFERROR(VLOOKUP($B577,[1]Feuil4!$1:$1048576,9,FALSE),0)</f>
        <v>0</v>
      </c>
      <c r="G577" s="68">
        <f>+IFERROR(VLOOKUP($B577,[1]Feuil4!$1:$1048576,4,FALSE),0)</f>
        <v>0</v>
      </c>
      <c r="H577" s="68">
        <f>+IFERROR(VLOOKUP($B577,[1]Feuil4!$1:$1048576,3,FALSE),0)</f>
        <v>0</v>
      </c>
      <c r="I577" s="68">
        <f>+IFERROR(VLOOKUP($B577,[1]Feuil4!$1:$1048576,2,FALSE),0)</f>
        <v>0</v>
      </c>
      <c r="J577" s="68">
        <f>+IFERROR(VLOOKUP($B577,[1]Feuil4!$1:$1048576,7,FALSE),0)</f>
        <v>0</v>
      </c>
      <c r="K577" s="68">
        <f>+IFERROR(VLOOKUP($B577,[1]Feuil4!$1:$1048576,8,FALSE),0)</f>
        <v>0</v>
      </c>
      <c r="L577" s="68">
        <f>+IFERROR(VLOOKUP($B577,[1]Feuil4!$1:$1048576,6,FALSE),0)</f>
        <v>0</v>
      </c>
      <c r="M577" s="68">
        <f>+IFERROR(VLOOKUP($B577,[1]Feuil4!$1:$1048576,5,FALSE),0)</f>
        <v>0</v>
      </c>
      <c r="N577" s="68">
        <f>+IFERROR(VLOOKUP($B577,[1]Feuil4!$1:$1048576,11,FALSE),0)</f>
        <v>0</v>
      </c>
      <c r="O577" s="68">
        <f>IFERROR(VLOOKUP(A577,'[2]TOTAL M11M12 par région'!$1:$1048576,14,FALSE),0)</f>
        <v>0</v>
      </c>
      <c r="P577" s="68">
        <f>IFERROR(VLOOKUP(A577,'[3]Recours excep-C2 2016'!$1:$1048576,36,FALSE),0)</f>
        <v>0</v>
      </c>
      <c r="Q577" s="70">
        <f t="shared" si="8"/>
        <v>0</v>
      </c>
      <c r="R577"/>
    </row>
    <row r="578" spans="1:18" x14ac:dyDescent="0.25">
      <c r="A578" s="25" t="s">
        <v>925</v>
      </c>
      <c r="B578" s="6" t="s">
        <v>970</v>
      </c>
      <c r="C578" s="26" t="s">
        <v>78</v>
      </c>
      <c r="D578" s="64" t="s">
        <v>1263</v>
      </c>
      <c r="E578" s="68">
        <f>+IFERROR(VLOOKUP($B578,[1]Feuil4!$1:$1048576,10,FALSE),0)</f>
        <v>0</v>
      </c>
      <c r="F578" s="68">
        <f>+IFERROR(VLOOKUP($B578,[1]Feuil4!$1:$1048576,9,FALSE),0)</f>
        <v>0</v>
      </c>
      <c r="G578" s="68">
        <f>+IFERROR(VLOOKUP($B578,[1]Feuil4!$1:$1048576,4,FALSE),0)</f>
        <v>0</v>
      </c>
      <c r="H578" s="68">
        <f>+IFERROR(VLOOKUP($B578,[1]Feuil4!$1:$1048576,3,FALSE),0)</f>
        <v>0</v>
      </c>
      <c r="I578" s="68">
        <f>+IFERROR(VLOOKUP($B578,[1]Feuil4!$1:$1048576,2,FALSE),0)</f>
        <v>0</v>
      </c>
      <c r="J578" s="68">
        <f>+IFERROR(VLOOKUP($B578,[1]Feuil4!$1:$1048576,7,FALSE),0)</f>
        <v>0</v>
      </c>
      <c r="K578" s="68">
        <f>+IFERROR(VLOOKUP($B578,[1]Feuil4!$1:$1048576,8,FALSE),0)</f>
        <v>0</v>
      </c>
      <c r="L578" s="68">
        <f>+IFERROR(VLOOKUP($B578,[1]Feuil4!$1:$1048576,6,FALSE),0)</f>
        <v>0</v>
      </c>
      <c r="M578" s="68">
        <f>+IFERROR(VLOOKUP($B578,[1]Feuil4!$1:$1048576,5,FALSE),0)</f>
        <v>0</v>
      </c>
      <c r="N578" s="68">
        <f>+IFERROR(VLOOKUP($B578,[1]Feuil4!$1:$1048576,11,FALSE),0)</f>
        <v>0</v>
      </c>
      <c r="O578" s="68">
        <f>IFERROR(VLOOKUP(A578,'[2]TOTAL M11M12 par région'!$1:$1048576,14,FALSE),0)</f>
        <v>16686.014499445781</v>
      </c>
      <c r="P578" s="68">
        <f>IFERROR(VLOOKUP(A578,'[3]Recours excep-C2 2016'!$1:$1048576,36,FALSE),0)</f>
        <v>0</v>
      </c>
      <c r="Q578" s="70">
        <f t="shared" ref="Q578:Q621" si="9">SUM(E578:P578)</f>
        <v>16686.014499445781</v>
      </c>
      <c r="R578"/>
    </row>
    <row r="579" spans="1:18" x14ac:dyDescent="0.25">
      <c r="A579" s="25" t="s">
        <v>926</v>
      </c>
      <c r="B579" s="6" t="s">
        <v>927</v>
      </c>
      <c r="C579" s="26" t="s">
        <v>78</v>
      </c>
      <c r="D579" s="64" t="s">
        <v>1263</v>
      </c>
      <c r="E579" s="68">
        <f>+IFERROR(VLOOKUP($B579,[1]Feuil4!$1:$1048576,10,FALSE),0)</f>
        <v>0</v>
      </c>
      <c r="F579" s="68">
        <f>+IFERROR(VLOOKUP($B579,[1]Feuil4!$1:$1048576,9,FALSE),0)</f>
        <v>0</v>
      </c>
      <c r="G579" s="68">
        <f>+IFERROR(VLOOKUP($B579,[1]Feuil4!$1:$1048576,4,FALSE),0)</f>
        <v>0</v>
      </c>
      <c r="H579" s="68">
        <f>+IFERROR(VLOOKUP($B579,[1]Feuil4!$1:$1048576,3,FALSE),0)</f>
        <v>0</v>
      </c>
      <c r="I579" s="68">
        <f>+IFERROR(VLOOKUP($B579,[1]Feuil4!$1:$1048576,2,FALSE),0)</f>
        <v>0</v>
      </c>
      <c r="J579" s="68">
        <f>+IFERROR(VLOOKUP($B579,[1]Feuil4!$1:$1048576,7,FALSE),0)</f>
        <v>0</v>
      </c>
      <c r="K579" s="68">
        <f>+IFERROR(VLOOKUP($B579,[1]Feuil4!$1:$1048576,8,FALSE),0)</f>
        <v>0</v>
      </c>
      <c r="L579" s="68">
        <f>+IFERROR(VLOOKUP($B579,[1]Feuil4!$1:$1048576,6,FALSE),0)</f>
        <v>0</v>
      </c>
      <c r="M579" s="68">
        <f>+IFERROR(VLOOKUP($B579,[1]Feuil4!$1:$1048576,5,FALSE),0)</f>
        <v>0</v>
      </c>
      <c r="N579" s="68">
        <f>+IFERROR(VLOOKUP($B579,[1]Feuil4!$1:$1048576,11,FALSE),0)</f>
        <v>0</v>
      </c>
      <c r="O579" s="68">
        <f>IFERROR(VLOOKUP(A579,'[2]TOTAL M11M12 par région'!$1:$1048576,14,FALSE),0)</f>
        <v>2132.0029514589332</v>
      </c>
      <c r="P579" s="68">
        <f>IFERROR(VLOOKUP(A579,'[3]Recours excep-C2 2016'!$1:$1048576,36,FALSE),0)</f>
        <v>0</v>
      </c>
      <c r="Q579" s="70">
        <f t="shared" si="9"/>
        <v>2132.0029514589332</v>
      </c>
      <c r="R579"/>
    </row>
    <row r="580" spans="1:18" x14ac:dyDescent="0.25">
      <c r="A580" s="25" t="s">
        <v>928</v>
      </c>
      <c r="B580" s="6" t="s">
        <v>929</v>
      </c>
      <c r="C580" s="6" t="s">
        <v>23</v>
      </c>
      <c r="D580" s="64" t="s">
        <v>1263</v>
      </c>
      <c r="E580" s="68">
        <f>+IFERROR(VLOOKUP($B580,[1]Feuil4!$1:$1048576,10,FALSE),0)</f>
        <v>0</v>
      </c>
      <c r="F580" s="68">
        <f>+IFERROR(VLOOKUP($B580,[1]Feuil4!$1:$1048576,9,FALSE),0)</f>
        <v>0</v>
      </c>
      <c r="G580" s="68">
        <f>+IFERROR(VLOOKUP($B580,[1]Feuil4!$1:$1048576,4,FALSE),0)</f>
        <v>0</v>
      </c>
      <c r="H580" s="68">
        <f>+IFERROR(VLOOKUP($B580,[1]Feuil4!$1:$1048576,3,FALSE),0)</f>
        <v>0</v>
      </c>
      <c r="I580" s="68">
        <f>+IFERROR(VLOOKUP($B580,[1]Feuil4!$1:$1048576,2,FALSE),0)</f>
        <v>0</v>
      </c>
      <c r="J580" s="68">
        <f>+IFERROR(VLOOKUP($B580,[1]Feuil4!$1:$1048576,7,FALSE),0)</f>
        <v>0</v>
      </c>
      <c r="K580" s="68">
        <f>+IFERROR(VLOOKUP($B580,[1]Feuil4!$1:$1048576,8,FALSE),0)</f>
        <v>0</v>
      </c>
      <c r="L580" s="68">
        <f>+IFERROR(VLOOKUP($B580,[1]Feuil4!$1:$1048576,6,FALSE),0)</f>
        <v>0</v>
      </c>
      <c r="M580" s="68">
        <f>+IFERROR(VLOOKUP($B580,[1]Feuil4!$1:$1048576,5,FALSE),0)</f>
        <v>0</v>
      </c>
      <c r="N580" s="68">
        <f>+IFERROR(VLOOKUP($B580,[1]Feuil4!$1:$1048576,11,FALSE),0)</f>
        <v>0</v>
      </c>
      <c r="O580" s="68">
        <f>IFERROR(VLOOKUP(A580,'[2]TOTAL M11M12 par région'!$1:$1048576,14,FALSE),0)</f>
        <v>11168.207067712166</v>
      </c>
      <c r="P580" s="68">
        <f>IFERROR(VLOOKUP(A580,'[3]Recours excep-C2 2016'!$1:$1048576,36,FALSE),0)</f>
        <v>0</v>
      </c>
      <c r="Q580" s="70">
        <f t="shared" si="9"/>
        <v>11168.207067712166</v>
      </c>
      <c r="R580"/>
    </row>
    <row r="581" spans="1:18" hidden="1" x14ac:dyDescent="0.25">
      <c r="A581" s="25">
        <v>130783327</v>
      </c>
      <c r="B581" s="6" t="s">
        <v>930</v>
      </c>
      <c r="C581" s="6" t="s">
        <v>78</v>
      </c>
      <c r="D581" s="64" t="s">
        <v>1263</v>
      </c>
      <c r="E581" s="68">
        <f>+IFERROR(VLOOKUP($B581,[1]Feuil4!$1:$1048576,10,FALSE),0)</f>
        <v>0</v>
      </c>
      <c r="F581" s="68">
        <f>+IFERROR(VLOOKUP($B581,[1]Feuil4!$1:$1048576,9,FALSE),0)</f>
        <v>0</v>
      </c>
      <c r="G581" s="68">
        <f>+IFERROR(VLOOKUP($B581,[1]Feuil4!$1:$1048576,4,FALSE),0)</f>
        <v>0</v>
      </c>
      <c r="H581" s="68">
        <f>+IFERROR(VLOOKUP($B581,[1]Feuil4!$1:$1048576,3,FALSE),0)</f>
        <v>0</v>
      </c>
      <c r="I581" s="68">
        <f>+IFERROR(VLOOKUP($B581,[1]Feuil4!$1:$1048576,2,FALSE),0)</f>
        <v>0</v>
      </c>
      <c r="J581" s="68">
        <f>+IFERROR(VLOOKUP($B581,[1]Feuil4!$1:$1048576,7,FALSE),0)</f>
        <v>0</v>
      </c>
      <c r="K581" s="68">
        <f>+IFERROR(VLOOKUP($B581,[1]Feuil4!$1:$1048576,8,FALSE),0)</f>
        <v>0</v>
      </c>
      <c r="L581" s="68">
        <f>+IFERROR(VLOOKUP($B581,[1]Feuil4!$1:$1048576,6,FALSE),0)</f>
        <v>0</v>
      </c>
      <c r="M581" s="68">
        <f>+IFERROR(VLOOKUP($B581,[1]Feuil4!$1:$1048576,5,FALSE),0)</f>
        <v>0</v>
      </c>
      <c r="N581" s="68">
        <f>+IFERROR(VLOOKUP($B581,[1]Feuil4!$1:$1048576,11,FALSE),0)</f>
        <v>0</v>
      </c>
      <c r="O581" s="68">
        <f>IFERROR(VLOOKUP(A581,'[2]TOTAL M11M12 par région'!$1:$1048576,14,FALSE),0)</f>
        <v>0</v>
      </c>
      <c r="P581" s="68">
        <f>IFERROR(VLOOKUP(A581,'[3]Recours excep-C2 2016'!$1:$1048576,36,FALSE),0)</f>
        <v>0</v>
      </c>
      <c r="Q581" s="70">
        <f t="shared" si="9"/>
        <v>0</v>
      </c>
      <c r="R581"/>
    </row>
    <row r="582" spans="1:18" x14ac:dyDescent="0.25">
      <c r="A582" s="6" t="s">
        <v>664</v>
      </c>
      <c r="B582" s="6" t="s">
        <v>665</v>
      </c>
      <c r="C582" s="6" t="s">
        <v>78</v>
      </c>
      <c r="D582" s="64" t="s">
        <v>1263</v>
      </c>
      <c r="E582" s="68">
        <f>+IFERROR(VLOOKUP($B582,[1]Feuil4!$1:$1048576,10,FALSE),0)</f>
        <v>0</v>
      </c>
      <c r="F582" s="68">
        <f>+IFERROR(VLOOKUP($B582,[1]Feuil4!$1:$1048576,9,FALSE),0)</f>
        <v>0</v>
      </c>
      <c r="G582" s="68">
        <f>+IFERROR(VLOOKUP($B582,[1]Feuil4!$1:$1048576,4,FALSE),0)</f>
        <v>0</v>
      </c>
      <c r="H582" s="68">
        <f>+IFERROR(VLOOKUP($B582,[1]Feuil4!$1:$1048576,3,FALSE),0)</f>
        <v>0</v>
      </c>
      <c r="I582" s="68">
        <f>+IFERROR(VLOOKUP($B582,[1]Feuil4!$1:$1048576,2,FALSE),0)</f>
        <v>0</v>
      </c>
      <c r="J582" s="68">
        <f>+IFERROR(VLOOKUP($B582,[1]Feuil4!$1:$1048576,7,FALSE),0)</f>
        <v>0</v>
      </c>
      <c r="K582" s="68">
        <f>+IFERROR(VLOOKUP($B582,[1]Feuil4!$1:$1048576,8,FALSE),0)</f>
        <v>0</v>
      </c>
      <c r="L582" s="68">
        <f>+IFERROR(VLOOKUP($B582,[1]Feuil4!$1:$1048576,6,FALSE),0)</f>
        <v>0</v>
      </c>
      <c r="M582" s="68">
        <f>+IFERROR(VLOOKUP($B582,[1]Feuil4!$1:$1048576,5,FALSE),0)</f>
        <v>0</v>
      </c>
      <c r="N582" s="68">
        <f>+IFERROR(VLOOKUP($B582,[1]Feuil4!$1:$1048576,11,FALSE),0)</f>
        <v>0</v>
      </c>
      <c r="O582" s="68">
        <f>IFERROR(VLOOKUP(A582,'[2]TOTAL M11M12 par région'!$1:$1048576,14,FALSE),0)</f>
        <v>0</v>
      </c>
      <c r="P582" s="68">
        <f>IFERROR(VLOOKUP(A582,'[3]Recours excep-C2 2016'!$1:$1048576,36,FALSE),0)</f>
        <v>479.19783676244833</v>
      </c>
      <c r="Q582" s="70">
        <f t="shared" si="9"/>
        <v>479.19783676244833</v>
      </c>
      <c r="R582"/>
    </row>
    <row r="583" spans="1:18" x14ac:dyDescent="0.25">
      <c r="A583" s="25" t="s">
        <v>676</v>
      </c>
      <c r="B583" s="6" t="s">
        <v>971</v>
      </c>
      <c r="C583" s="26" t="s">
        <v>78</v>
      </c>
      <c r="D583" s="64" t="s">
        <v>1263</v>
      </c>
      <c r="E583" s="68">
        <f>+IFERROR(VLOOKUP($B583,[1]Feuil4!$1:$1048576,10,FALSE),0)</f>
        <v>0</v>
      </c>
      <c r="F583" s="68">
        <f>+IFERROR(VLOOKUP($B583,[1]Feuil4!$1:$1048576,9,FALSE),0)</f>
        <v>0</v>
      </c>
      <c r="G583" s="68">
        <f>+IFERROR(VLOOKUP($B583,[1]Feuil4!$1:$1048576,4,FALSE),0)</f>
        <v>0</v>
      </c>
      <c r="H583" s="68">
        <f>+IFERROR(VLOOKUP($B583,[1]Feuil4!$1:$1048576,3,FALSE),0)</f>
        <v>0</v>
      </c>
      <c r="I583" s="68">
        <f>+IFERROR(VLOOKUP($B583,[1]Feuil4!$1:$1048576,2,FALSE),0)</f>
        <v>0</v>
      </c>
      <c r="J583" s="68">
        <f>+IFERROR(VLOOKUP($B583,[1]Feuil4!$1:$1048576,7,FALSE),0)</f>
        <v>0</v>
      </c>
      <c r="K583" s="68">
        <f>+IFERROR(VLOOKUP($B583,[1]Feuil4!$1:$1048576,8,FALSE),0)</f>
        <v>0</v>
      </c>
      <c r="L583" s="68">
        <f>+IFERROR(VLOOKUP($B583,[1]Feuil4!$1:$1048576,6,FALSE),0)</f>
        <v>0</v>
      </c>
      <c r="M583" s="68">
        <f>+IFERROR(VLOOKUP($B583,[1]Feuil4!$1:$1048576,5,FALSE),0)</f>
        <v>0</v>
      </c>
      <c r="N583" s="68">
        <f>+IFERROR(VLOOKUP($B583,[1]Feuil4!$1:$1048576,11,FALSE),0)</f>
        <v>0</v>
      </c>
      <c r="O583" s="68">
        <f>IFERROR(VLOOKUP(A583,'[2]TOTAL M11M12 par région'!$1:$1048576,14,FALSE),0)</f>
        <v>41843.685717746092</v>
      </c>
      <c r="P583" s="68">
        <f>IFERROR(VLOOKUP(A583,'[3]Recours excep-C2 2016'!$1:$1048576,36,FALSE),0)</f>
        <v>208709.74128886571</v>
      </c>
      <c r="Q583" s="70">
        <f t="shared" si="9"/>
        <v>250553.4270066118</v>
      </c>
      <c r="R583"/>
    </row>
    <row r="584" spans="1:18" s="63" customFormat="1" x14ac:dyDescent="0.25">
      <c r="A584" s="71" t="s">
        <v>1242</v>
      </c>
      <c r="B584" s="64" t="s">
        <v>1243</v>
      </c>
      <c r="C584" s="72" t="s">
        <v>78</v>
      </c>
      <c r="D584" s="64" t="s">
        <v>1263</v>
      </c>
      <c r="E584" s="68">
        <f>+IFERROR(VLOOKUP($B584,[1]Feuil4!$1:$1048576,10,FALSE),0)</f>
        <v>0</v>
      </c>
      <c r="F584" s="68">
        <f>+IFERROR(VLOOKUP($B584,[1]Feuil4!$1:$1048576,9,FALSE),0)</f>
        <v>0</v>
      </c>
      <c r="G584" s="68">
        <f>+IFERROR(VLOOKUP($B584,[1]Feuil4!$1:$1048576,4,FALSE),0)</f>
        <v>0</v>
      </c>
      <c r="H584" s="68">
        <f>+IFERROR(VLOOKUP($B584,[1]Feuil4!$1:$1048576,3,FALSE),0)</f>
        <v>0</v>
      </c>
      <c r="I584" s="68">
        <f>+IFERROR(VLOOKUP($B584,[1]Feuil4!$1:$1048576,2,FALSE),0)</f>
        <v>0</v>
      </c>
      <c r="J584" s="68">
        <f>+IFERROR(VLOOKUP($B584,[1]Feuil4!$1:$1048576,7,FALSE),0)</f>
        <v>0</v>
      </c>
      <c r="K584" s="68">
        <f>+IFERROR(VLOOKUP($B584,[1]Feuil4!$1:$1048576,8,FALSE),0)</f>
        <v>0</v>
      </c>
      <c r="L584" s="68">
        <f>+IFERROR(VLOOKUP($B584,[1]Feuil4!$1:$1048576,6,FALSE),0)</f>
        <v>0</v>
      </c>
      <c r="M584" s="68">
        <f>+IFERROR(VLOOKUP($B584,[1]Feuil4!$1:$1048576,5,FALSE),0)</f>
        <v>0</v>
      </c>
      <c r="N584" s="68">
        <f>+IFERROR(VLOOKUP($B584,[1]Feuil4!$1:$1048576,11,FALSE),0)</f>
        <v>0</v>
      </c>
      <c r="O584" s="68">
        <f>IFERROR(VLOOKUP(A584,'[2]TOTAL M11M12 par région'!$1:$1048576,14,FALSE),0)</f>
        <v>643.94208455090939</v>
      </c>
      <c r="P584" s="68">
        <f>IFERROR(VLOOKUP(A584,'[3]Recours excep-C2 2016'!$1:$1048576,36,FALSE),0)</f>
        <v>0</v>
      </c>
      <c r="Q584" s="70">
        <f t="shared" si="9"/>
        <v>643.94208455090939</v>
      </c>
    </row>
    <row r="585" spans="1:18" x14ac:dyDescent="0.25">
      <c r="A585" s="6" t="s">
        <v>666</v>
      </c>
      <c r="B585" s="6" t="s">
        <v>667</v>
      </c>
      <c r="C585" s="6" t="s">
        <v>20</v>
      </c>
      <c r="D585" s="64" t="s">
        <v>1263</v>
      </c>
      <c r="E585" s="68">
        <f>+IFERROR(VLOOKUP($B585,[1]Feuil4!$1:$1048576,10,FALSE),0)</f>
        <v>0</v>
      </c>
      <c r="F585" s="68">
        <f>+IFERROR(VLOOKUP($B585,[1]Feuil4!$1:$1048576,9,FALSE),0)</f>
        <v>0</v>
      </c>
      <c r="G585" s="68">
        <f>+IFERROR(VLOOKUP($B585,[1]Feuil4!$1:$1048576,4,FALSE),0)</f>
        <v>0</v>
      </c>
      <c r="H585" s="68">
        <f>+IFERROR(VLOOKUP($B585,[1]Feuil4!$1:$1048576,3,FALSE),0)</f>
        <v>0</v>
      </c>
      <c r="I585" s="68">
        <f>+IFERROR(VLOOKUP($B585,[1]Feuil4!$1:$1048576,2,FALSE),0)</f>
        <v>0</v>
      </c>
      <c r="J585" s="68">
        <f>+IFERROR(VLOOKUP($B585,[1]Feuil4!$1:$1048576,7,FALSE),0)</f>
        <v>0</v>
      </c>
      <c r="K585" s="68">
        <f>+IFERROR(VLOOKUP($B585,[1]Feuil4!$1:$1048576,8,FALSE),0)</f>
        <v>0</v>
      </c>
      <c r="L585" s="68">
        <f>+IFERROR(VLOOKUP($B585,[1]Feuil4!$1:$1048576,6,FALSE),0)</f>
        <v>0</v>
      </c>
      <c r="M585" s="68">
        <f>+IFERROR(VLOOKUP($B585,[1]Feuil4!$1:$1048576,5,FALSE),0)</f>
        <v>0</v>
      </c>
      <c r="N585" s="68">
        <f>+IFERROR(VLOOKUP($B585,[1]Feuil4!$1:$1048576,11,FALSE),0)</f>
        <v>0</v>
      </c>
      <c r="O585" s="68">
        <f>IFERROR(VLOOKUP(A585,'[2]TOTAL M11M12 par région'!$1:$1048576,14,FALSE),0)</f>
        <v>84713.225825298752</v>
      </c>
      <c r="P585" s="68">
        <f>IFERROR(VLOOKUP(A585,'[3]Recours excep-C2 2016'!$1:$1048576,36,FALSE),0)</f>
        <v>136993.08114794939</v>
      </c>
      <c r="Q585" s="70">
        <f t="shared" si="9"/>
        <v>221706.30697324814</v>
      </c>
      <c r="R585"/>
    </row>
    <row r="586" spans="1:18" x14ac:dyDescent="0.25">
      <c r="A586" s="6" t="s">
        <v>662</v>
      </c>
      <c r="B586" s="6" t="s">
        <v>663</v>
      </c>
      <c r="C586" s="6" t="s">
        <v>78</v>
      </c>
      <c r="D586" s="64" t="s">
        <v>1263</v>
      </c>
      <c r="E586" s="68">
        <f>+IFERROR(VLOOKUP($B586,[1]Feuil4!$1:$1048576,10,FALSE),0)</f>
        <v>0</v>
      </c>
      <c r="F586" s="68">
        <f>+IFERROR(VLOOKUP($B586,[1]Feuil4!$1:$1048576,9,FALSE),0)</f>
        <v>0</v>
      </c>
      <c r="G586" s="68">
        <f>+IFERROR(VLOOKUP($B586,[1]Feuil4!$1:$1048576,4,FALSE),0)</f>
        <v>0</v>
      </c>
      <c r="H586" s="68">
        <f>+IFERROR(VLOOKUP($B586,[1]Feuil4!$1:$1048576,3,FALSE),0)</f>
        <v>0</v>
      </c>
      <c r="I586" s="68">
        <f>+IFERROR(VLOOKUP($B586,[1]Feuil4!$1:$1048576,2,FALSE),0)</f>
        <v>0</v>
      </c>
      <c r="J586" s="68">
        <f>+IFERROR(VLOOKUP($B586,[1]Feuil4!$1:$1048576,7,FALSE),0)</f>
        <v>0</v>
      </c>
      <c r="K586" s="68">
        <f>+IFERROR(VLOOKUP($B586,[1]Feuil4!$1:$1048576,8,FALSE),0)</f>
        <v>0</v>
      </c>
      <c r="L586" s="68">
        <f>+IFERROR(VLOOKUP($B586,[1]Feuil4!$1:$1048576,6,FALSE),0)</f>
        <v>0</v>
      </c>
      <c r="M586" s="68">
        <f>+IFERROR(VLOOKUP($B586,[1]Feuil4!$1:$1048576,5,FALSE),0)</f>
        <v>0</v>
      </c>
      <c r="N586" s="68">
        <f>+IFERROR(VLOOKUP($B586,[1]Feuil4!$1:$1048576,11,FALSE),0)</f>
        <v>0</v>
      </c>
      <c r="O586" s="68">
        <f>IFERROR(VLOOKUP(A586,'[2]TOTAL M11M12 par région'!$1:$1048576,14,FALSE),0)</f>
        <v>5455.0897862891361</v>
      </c>
      <c r="P586" s="68">
        <f>IFERROR(VLOOKUP(A586,'[3]Recours excep-C2 2016'!$1:$1048576,36,FALSE),0)</f>
        <v>34976.856758192924</v>
      </c>
      <c r="Q586" s="70">
        <f t="shared" si="9"/>
        <v>40431.94654448206</v>
      </c>
      <c r="R586"/>
    </row>
    <row r="587" spans="1:18" x14ac:dyDescent="0.25">
      <c r="A587" s="6" t="s">
        <v>629</v>
      </c>
      <c r="B587" s="6" t="s">
        <v>630</v>
      </c>
      <c r="C587" s="6" t="s">
        <v>17</v>
      </c>
      <c r="D587" s="64" t="s">
        <v>1263</v>
      </c>
      <c r="E587" s="68">
        <f>+IFERROR(VLOOKUP($B587,[1]Feuil4!$1:$1048576,10,FALSE),0)</f>
        <v>0</v>
      </c>
      <c r="F587" s="68">
        <f>+IFERROR(VLOOKUP($B587,[1]Feuil4!$1:$1048576,9,FALSE),0)</f>
        <v>0</v>
      </c>
      <c r="G587" s="68">
        <f>+IFERROR(VLOOKUP($B587,[1]Feuil4!$1:$1048576,4,FALSE),0)</f>
        <v>625095</v>
      </c>
      <c r="H587" s="68">
        <f>+IFERROR(VLOOKUP($B587,[1]Feuil4!$1:$1048576,3,FALSE),0)</f>
        <v>0</v>
      </c>
      <c r="I587" s="68">
        <f>+IFERROR(VLOOKUP($B587,[1]Feuil4!$1:$1048576,2,FALSE),0)</f>
        <v>73872</v>
      </c>
      <c r="J587" s="68">
        <f>+IFERROR(VLOOKUP($B587,[1]Feuil4!$1:$1048576,7,FALSE),0)</f>
        <v>0</v>
      </c>
      <c r="K587" s="68">
        <f>+IFERROR(VLOOKUP($B587,[1]Feuil4!$1:$1048576,8,FALSE),0)</f>
        <v>0</v>
      </c>
      <c r="L587" s="68">
        <f>+IFERROR(VLOOKUP($B587,[1]Feuil4!$1:$1048576,6,FALSE),0)</f>
        <v>238850</v>
      </c>
      <c r="M587" s="68">
        <f>+IFERROR(VLOOKUP($B587,[1]Feuil4!$1:$1048576,5,FALSE),0)</f>
        <v>0</v>
      </c>
      <c r="N587" s="68">
        <f>+IFERROR(VLOOKUP($B587,[1]Feuil4!$1:$1048576,11,FALSE),0)</f>
        <v>0</v>
      </c>
      <c r="O587" s="68">
        <f>IFERROR(VLOOKUP(A587,'[2]TOTAL M11M12 par région'!$1:$1048576,14,FALSE),0)</f>
        <v>460810.84811968473</v>
      </c>
      <c r="P587" s="68">
        <f>IFERROR(VLOOKUP(A587,'[3]Recours excep-C2 2016'!$1:$1048576,36,FALSE),0)</f>
        <v>2362690.1864464581</v>
      </c>
      <c r="Q587" s="70">
        <f t="shared" si="9"/>
        <v>3761318.0345661426</v>
      </c>
      <c r="R587"/>
    </row>
    <row r="588" spans="1:18" x14ac:dyDescent="0.25">
      <c r="A588" s="25" t="s">
        <v>641</v>
      </c>
      <c r="B588" s="6" t="s">
        <v>1062</v>
      </c>
      <c r="C588" s="6" t="s">
        <v>23</v>
      </c>
      <c r="D588" s="64" t="s">
        <v>1263</v>
      </c>
      <c r="E588" s="68">
        <f>+IFERROR(VLOOKUP($B588,[1]Feuil4!$1:$1048576,10,FALSE),0)</f>
        <v>0</v>
      </c>
      <c r="F588" s="68">
        <f>+IFERROR(VLOOKUP($B588,[1]Feuil4!$1:$1048576,9,FALSE),0)</f>
        <v>0</v>
      </c>
      <c r="G588" s="68">
        <f>+IFERROR(VLOOKUP($B588,[1]Feuil4!$1:$1048576,4,FALSE),0)</f>
        <v>0</v>
      </c>
      <c r="H588" s="68">
        <f>+IFERROR(VLOOKUP($B588,[1]Feuil4!$1:$1048576,3,FALSE),0)</f>
        <v>0</v>
      </c>
      <c r="I588" s="68">
        <f>+IFERROR(VLOOKUP($B588,[1]Feuil4!$1:$1048576,2,FALSE),0)</f>
        <v>0</v>
      </c>
      <c r="J588" s="68">
        <f>+IFERROR(VLOOKUP($B588,[1]Feuil4!$1:$1048576,7,FALSE),0)</f>
        <v>0</v>
      </c>
      <c r="K588" s="68">
        <f>+IFERROR(VLOOKUP($B588,[1]Feuil4!$1:$1048576,8,FALSE),0)</f>
        <v>0</v>
      </c>
      <c r="L588" s="68">
        <f>+IFERROR(VLOOKUP($B588,[1]Feuil4!$1:$1048576,6,FALSE),0)</f>
        <v>0</v>
      </c>
      <c r="M588" s="68">
        <f>+IFERROR(VLOOKUP($B588,[1]Feuil4!$1:$1048576,5,FALSE),0)</f>
        <v>0</v>
      </c>
      <c r="N588" s="68">
        <f>+IFERROR(VLOOKUP($B588,[1]Feuil4!$1:$1048576,11,FALSE),0)</f>
        <v>0</v>
      </c>
      <c r="O588" s="68">
        <f>IFERROR(VLOOKUP(A588,'[2]TOTAL M11M12 par région'!$1:$1048576,14,FALSE),0)</f>
        <v>10228.724528509723</v>
      </c>
      <c r="P588" s="68">
        <f>IFERROR(VLOOKUP(A588,'[3]Recours excep-C2 2016'!$1:$1048576,36,FALSE),0)</f>
        <v>0</v>
      </c>
      <c r="Q588" s="70">
        <f t="shared" si="9"/>
        <v>10228.724528509723</v>
      </c>
      <c r="R588"/>
    </row>
    <row r="589" spans="1:18" x14ac:dyDescent="0.25">
      <c r="A589" s="6" t="s">
        <v>642</v>
      </c>
      <c r="B589" s="6" t="s">
        <v>643</v>
      </c>
      <c r="C589" s="6" t="s">
        <v>23</v>
      </c>
      <c r="D589" s="64" t="s">
        <v>1263</v>
      </c>
      <c r="E589" s="68">
        <f>+IFERROR(VLOOKUP($B589,[1]Feuil4!$1:$1048576,10,FALSE),0)</f>
        <v>0</v>
      </c>
      <c r="F589" s="68">
        <f>+IFERROR(VLOOKUP($B589,[1]Feuil4!$1:$1048576,9,FALSE),0)</f>
        <v>0</v>
      </c>
      <c r="G589" s="68">
        <f>+IFERROR(VLOOKUP($B589,[1]Feuil4!$1:$1048576,4,FALSE),0)</f>
        <v>0</v>
      </c>
      <c r="H589" s="68">
        <f>+IFERROR(VLOOKUP($B589,[1]Feuil4!$1:$1048576,3,FALSE),0)</f>
        <v>0</v>
      </c>
      <c r="I589" s="68">
        <f>+IFERROR(VLOOKUP($B589,[1]Feuil4!$1:$1048576,2,FALSE),0)</f>
        <v>0</v>
      </c>
      <c r="J589" s="68">
        <f>+IFERROR(VLOOKUP($B589,[1]Feuil4!$1:$1048576,7,FALSE),0)</f>
        <v>0</v>
      </c>
      <c r="K589" s="68">
        <f>+IFERROR(VLOOKUP($B589,[1]Feuil4!$1:$1048576,8,FALSE),0)</f>
        <v>0</v>
      </c>
      <c r="L589" s="68">
        <f>+IFERROR(VLOOKUP($B589,[1]Feuil4!$1:$1048576,6,FALSE),0)</f>
        <v>0</v>
      </c>
      <c r="M589" s="68">
        <f>+IFERROR(VLOOKUP($B589,[1]Feuil4!$1:$1048576,5,FALSE),0)</f>
        <v>0</v>
      </c>
      <c r="N589" s="68">
        <f>+IFERROR(VLOOKUP($B589,[1]Feuil4!$1:$1048576,11,FALSE),0)</f>
        <v>0</v>
      </c>
      <c r="O589" s="68">
        <f>IFERROR(VLOOKUP(A589,'[2]TOTAL M11M12 par région'!$1:$1048576,14,FALSE),0)</f>
        <v>9516.2606042723419</v>
      </c>
      <c r="P589" s="68">
        <f>IFERROR(VLOOKUP(A589,'[3]Recours excep-C2 2016'!$1:$1048576,36,FALSE),0)</f>
        <v>0</v>
      </c>
      <c r="Q589" s="70">
        <f t="shared" si="9"/>
        <v>9516.2606042723419</v>
      </c>
      <c r="R589"/>
    </row>
    <row r="590" spans="1:18" x14ac:dyDescent="0.25">
      <c r="A590" s="6" t="s">
        <v>654</v>
      </c>
      <c r="B590" s="6" t="s">
        <v>655</v>
      </c>
      <c r="C590" s="6" t="s">
        <v>78</v>
      </c>
      <c r="D590" s="64" t="s">
        <v>1263</v>
      </c>
      <c r="E590" s="68">
        <f>+IFERROR(VLOOKUP($B590,[1]Feuil4!$1:$1048576,10,FALSE),0)</f>
        <v>0</v>
      </c>
      <c r="F590" s="68">
        <f>+IFERROR(VLOOKUP($B590,[1]Feuil4!$1:$1048576,9,FALSE),0)</f>
        <v>0</v>
      </c>
      <c r="G590" s="68">
        <f>+IFERROR(VLOOKUP($B590,[1]Feuil4!$1:$1048576,4,FALSE),0)</f>
        <v>0</v>
      </c>
      <c r="H590" s="68">
        <f>+IFERROR(VLOOKUP($B590,[1]Feuil4!$1:$1048576,3,FALSE),0)</f>
        <v>0</v>
      </c>
      <c r="I590" s="68">
        <f>+IFERROR(VLOOKUP($B590,[1]Feuil4!$1:$1048576,2,FALSE),0)</f>
        <v>0</v>
      </c>
      <c r="J590" s="68">
        <f>+IFERROR(VLOOKUP($B590,[1]Feuil4!$1:$1048576,7,FALSE),0)</f>
        <v>0</v>
      </c>
      <c r="K590" s="68">
        <f>+IFERROR(VLOOKUP($B590,[1]Feuil4!$1:$1048576,8,FALSE),0)</f>
        <v>0</v>
      </c>
      <c r="L590" s="68">
        <f>+IFERROR(VLOOKUP($B590,[1]Feuil4!$1:$1048576,6,FALSE),0)</f>
        <v>0</v>
      </c>
      <c r="M590" s="68">
        <f>+IFERROR(VLOOKUP($B590,[1]Feuil4!$1:$1048576,5,FALSE),0)</f>
        <v>0</v>
      </c>
      <c r="N590" s="68">
        <f>+IFERROR(VLOOKUP($B590,[1]Feuil4!$1:$1048576,11,FALSE),0)</f>
        <v>0</v>
      </c>
      <c r="O590" s="68">
        <f>IFERROR(VLOOKUP(A590,'[2]TOTAL M11M12 par région'!$1:$1048576,14,FALSE),0)</f>
        <v>0</v>
      </c>
      <c r="P590" s="68">
        <f>IFERROR(VLOOKUP(A590,'[3]Recours excep-C2 2016'!$1:$1048576,36,FALSE),0)</f>
        <v>6913.4012997382497</v>
      </c>
      <c r="Q590" s="70">
        <f t="shared" si="9"/>
        <v>6913.4012997382497</v>
      </c>
      <c r="R590"/>
    </row>
    <row r="591" spans="1:18" x14ac:dyDescent="0.25">
      <c r="A591" s="25" t="s">
        <v>931</v>
      </c>
      <c r="B591" s="6" t="s">
        <v>932</v>
      </c>
      <c r="C591" s="26" t="s">
        <v>78</v>
      </c>
      <c r="D591" s="64" t="s">
        <v>1263</v>
      </c>
      <c r="E591" s="68">
        <f>+IFERROR(VLOOKUP($B591,[1]Feuil4!$1:$1048576,10,FALSE),0)</f>
        <v>0</v>
      </c>
      <c r="F591" s="68">
        <f>+IFERROR(VLOOKUP($B591,[1]Feuil4!$1:$1048576,9,FALSE),0)</f>
        <v>0</v>
      </c>
      <c r="G591" s="68">
        <f>+IFERROR(VLOOKUP($B591,[1]Feuil4!$1:$1048576,4,FALSE),0)</f>
        <v>0</v>
      </c>
      <c r="H591" s="68">
        <f>+IFERROR(VLOOKUP($B591,[1]Feuil4!$1:$1048576,3,FALSE),0)</f>
        <v>0</v>
      </c>
      <c r="I591" s="68">
        <f>+IFERROR(VLOOKUP($B591,[1]Feuil4!$1:$1048576,2,FALSE),0)</f>
        <v>0</v>
      </c>
      <c r="J591" s="68">
        <f>+IFERROR(VLOOKUP($B591,[1]Feuil4!$1:$1048576,7,FALSE),0)</f>
        <v>0</v>
      </c>
      <c r="K591" s="68">
        <f>+IFERROR(VLOOKUP($B591,[1]Feuil4!$1:$1048576,8,FALSE),0)</f>
        <v>0</v>
      </c>
      <c r="L591" s="68">
        <f>+IFERROR(VLOOKUP($B591,[1]Feuil4!$1:$1048576,6,FALSE),0)</f>
        <v>0</v>
      </c>
      <c r="M591" s="68">
        <f>+IFERROR(VLOOKUP($B591,[1]Feuil4!$1:$1048576,5,FALSE),0)</f>
        <v>0</v>
      </c>
      <c r="N591" s="68">
        <f>+IFERROR(VLOOKUP($B591,[1]Feuil4!$1:$1048576,11,FALSE),0)</f>
        <v>0</v>
      </c>
      <c r="O591" s="68">
        <f>IFERROR(VLOOKUP(A591,'[2]TOTAL M11M12 par région'!$1:$1048576,14,FALSE),0)</f>
        <v>36492.097690602648</v>
      </c>
      <c r="P591" s="68">
        <f>IFERROR(VLOOKUP(A591,'[3]Recours excep-C2 2016'!$1:$1048576,36,FALSE),0)</f>
        <v>0</v>
      </c>
      <c r="Q591" s="70">
        <f t="shared" si="9"/>
        <v>36492.097690602648</v>
      </c>
      <c r="R591"/>
    </row>
    <row r="592" spans="1:18" x14ac:dyDescent="0.25">
      <c r="A592" s="25" t="s">
        <v>933</v>
      </c>
      <c r="B592" s="6" t="s">
        <v>934</v>
      </c>
      <c r="C592" s="26" t="s">
        <v>78</v>
      </c>
      <c r="D592" s="64" t="s">
        <v>1263</v>
      </c>
      <c r="E592" s="68">
        <f>+IFERROR(VLOOKUP($B592,[1]Feuil4!$1:$1048576,10,FALSE),0)</f>
        <v>0</v>
      </c>
      <c r="F592" s="68">
        <f>+IFERROR(VLOOKUP($B592,[1]Feuil4!$1:$1048576,9,FALSE),0)</f>
        <v>0</v>
      </c>
      <c r="G592" s="68">
        <f>+IFERROR(VLOOKUP($B592,[1]Feuil4!$1:$1048576,4,FALSE),0)</f>
        <v>0</v>
      </c>
      <c r="H592" s="68">
        <f>+IFERROR(VLOOKUP($B592,[1]Feuil4!$1:$1048576,3,FALSE),0)</f>
        <v>0</v>
      </c>
      <c r="I592" s="68">
        <f>+IFERROR(VLOOKUP($B592,[1]Feuil4!$1:$1048576,2,FALSE),0)</f>
        <v>0</v>
      </c>
      <c r="J592" s="68">
        <f>+IFERROR(VLOOKUP($B592,[1]Feuil4!$1:$1048576,7,FALSE),0)</f>
        <v>0</v>
      </c>
      <c r="K592" s="68">
        <f>+IFERROR(VLOOKUP($B592,[1]Feuil4!$1:$1048576,8,FALSE),0)</f>
        <v>0</v>
      </c>
      <c r="L592" s="68">
        <f>+IFERROR(VLOOKUP($B592,[1]Feuil4!$1:$1048576,6,FALSE),0)</f>
        <v>0</v>
      </c>
      <c r="M592" s="68">
        <f>+IFERROR(VLOOKUP($B592,[1]Feuil4!$1:$1048576,5,FALSE),0)</f>
        <v>0</v>
      </c>
      <c r="N592" s="68">
        <f>+IFERROR(VLOOKUP($B592,[1]Feuil4!$1:$1048576,11,FALSE),0)</f>
        <v>0</v>
      </c>
      <c r="O592" s="68">
        <f>IFERROR(VLOOKUP(A592,'[2]TOTAL M11M12 par région'!$1:$1048576,14,FALSE),0)</f>
        <v>17648.812328855987</v>
      </c>
      <c r="P592" s="68">
        <f>IFERROR(VLOOKUP(A592,'[3]Recours excep-C2 2016'!$1:$1048576,36,FALSE),0)</f>
        <v>0</v>
      </c>
      <c r="Q592" s="70">
        <f t="shared" si="9"/>
        <v>17648.812328855987</v>
      </c>
      <c r="R592"/>
    </row>
    <row r="593" spans="1:18" x14ac:dyDescent="0.25">
      <c r="A593" s="25" t="s">
        <v>935</v>
      </c>
      <c r="B593" s="6" t="s">
        <v>866</v>
      </c>
      <c r="C593" s="26" t="s">
        <v>78</v>
      </c>
      <c r="D593" s="64" t="s">
        <v>1263</v>
      </c>
      <c r="E593" s="68">
        <f>+IFERROR(VLOOKUP($B593,[1]Feuil4!$1:$1048576,10,FALSE),0)</f>
        <v>0</v>
      </c>
      <c r="F593" s="68">
        <f>+IFERROR(VLOOKUP($B593,[1]Feuil4!$1:$1048576,9,FALSE),0)</f>
        <v>0</v>
      </c>
      <c r="G593" s="68">
        <f>+IFERROR(VLOOKUP($B593,[1]Feuil4!$1:$1048576,4,FALSE),0)</f>
        <v>0</v>
      </c>
      <c r="H593" s="68">
        <f>+IFERROR(VLOOKUP($B593,[1]Feuil4!$1:$1048576,3,FALSE),0)</f>
        <v>0</v>
      </c>
      <c r="I593" s="68">
        <f>+IFERROR(VLOOKUP($B593,[1]Feuil4!$1:$1048576,2,FALSE),0)</f>
        <v>0</v>
      </c>
      <c r="J593" s="68">
        <f>+IFERROR(VLOOKUP($B593,[1]Feuil4!$1:$1048576,7,FALSE),0)</f>
        <v>0</v>
      </c>
      <c r="K593" s="68">
        <f>+IFERROR(VLOOKUP($B593,[1]Feuil4!$1:$1048576,8,FALSE),0)</f>
        <v>0</v>
      </c>
      <c r="L593" s="68">
        <f>+IFERROR(VLOOKUP($B593,[1]Feuil4!$1:$1048576,6,FALSE),0)</f>
        <v>0</v>
      </c>
      <c r="M593" s="68">
        <f>+IFERROR(VLOOKUP($B593,[1]Feuil4!$1:$1048576,5,FALSE),0)</f>
        <v>0</v>
      </c>
      <c r="N593" s="68">
        <f>+IFERROR(VLOOKUP($B593,[1]Feuil4!$1:$1048576,11,FALSE),0)</f>
        <v>0</v>
      </c>
      <c r="O593" s="68">
        <f>IFERROR(VLOOKUP(A593,'[2]TOTAL M11M12 par région'!$1:$1048576,14,FALSE),0)</f>
        <v>14146.920287874396</v>
      </c>
      <c r="P593" s="68">
        <f>IFERROR(VLOOKUP(A593,'[3]Recours excep-C2 2016'!$1:$1048576,36,FALSE),0)</f>
        <v>0</v>
      </c>
      <c r="Q593" s="70">
        <f t="shared" si="9"/>
        <v>14146.920287874396</v>
      </c>
      <c r="R593"/>
    </row>
    <row r="594" spans="1:18" x14ac:dyDescent="0.25">
      <c r="A594" s="25" t="s">
        <v>936</v>
      </c>
      <c r="B594" s="6" t="s">
        <v>1004</v>
      </c>
      <c r="C594" s="6" t="s">
        <v>23</v>
      </c>
      <c r="D594" s="64" t="s">
        <v>1263</v>
      </c>
      <c r="E594" s="68">
        <f>+IFERROR(VLOOKUP($B594,[1]Feuil4!$1:$1048576,10,FALSE),0)</f>
        <v>0</v>
      </c>
      <c r="F594" s="68">
        <f>+IFERROR(VLOOKUP($B594,[1]Feuil4!$1:$1048576,9,FALSE),0)</f>
        <v>0</v>
      </c>
      <c r="G594" s="68">
        <f>+IFERROR(VLOOKUP($B594,[1]Feuil4!$1:$1048576,4,FALSE),0)</f>
        <v>0</v>
      </c>
      <c r="H594" s="68">
        <f>+IFERROR(VLOOKUP($B594,[1]Feuil4!$1:$1048576,3,FALSE),0)</f>
        <v>0</v>
      </c>
      <c r="I594" s="68">
        <f>+IFERROR(VLOOKUP($B594,[1]Feuil4!$1:$1048576,2,FALSE),0)</f>
        <v>0</v>
      </c>
      <c r="J594" s="68">
        <f>+IFERROR(VLOOKUP($B594,[1]Feuil4!$1:$1048576,7,FALSE),0)</f>
        <v>0</v>
      </c>
      <c r="K594" s="68">
        <f>+IFERROR(VLOOKUP($B594,[1]Feuil4!$1:$1048576,8,FALSE),0)</f>
        <v>0</v>
      </c>
      <c r="L594" s="68">
        <f>+IFERROR(VLOOKUP($B594,[1]Feuil4!$1:$1048576,6,FALSE),0)</f>
        <v>0</v>
      </c>
      <c r="M594" s="68">
        <f>+IFERROR(VLOOKUP($B594,[1]Feuil4!$1:$1048576,5,FALSE),0)</f>
        <v>0</v>
      </c>
      <c r="N594" s="68">
        <f>+IFERROR(VLOOKUP($B594,[1]Feuil4!$1:$1048576,11,FALSE),0)</f>
        <v>0</v>
      </c>
      <c r="O594" s="68">
        <f>IFERROR(VLOOKUP(A594,'[2]TOTAL M11M12 par région'!$1:$1048576,14,FALSE),0)</f>
        <v>20879.212173305088</v>
      </c>
      <c r="P594" s="68">
        <f>IFERROR(VLOOKUP(A594,'[3]Recours excep-C2 2016'!$1:$1048576,36,FALSE),0)</f>
        <v>0</v>
      </c>
      <c r="Q594" s="70">
        <f t="shared" si="9"/>
        <v>20879.212173305088</v>
      </c>
      <c r="R594"/>
    </row>
    <row r="595" spans="1:18" x14ac:dyDescent="0.25">
      <c r="A595" s="30" t="s">
        <v>937</v>
      </c>
      <c r="B595" s="6" t="s">
        <v>1005</v>
      </c>
      <c r="C595" s="6" t="s">
        <v>23</v>
      </c>
      <c r="D595" s="64" t="s">
        <v>1263</v>
      </c>
      <c r="E595" s="68">
        <f>+IFERROR(VLOOKUP($B595,[1]Feuil4!$1:$1048576,10,FALSE),0)</f>
        <v>0</v>
      </c>
      <c r="F595" s="68">
        <f>+IFERROR(VLOOKUP($B595,[1]Feuil4!$1:$1048576,9,FALSE),0)</f>
        <v>0</v>
      </c>
      <c r="G595" s="68">
        <f>+IFERROR(VLOOKUP($B595,[1]Feuil4!$1:$1048576,4,FALSE),0)</f>
        <v>0</v>
      </c>
      <c r="H595" s="68">
        <f>+IFERROR(VLOOKUP($B595,[1]Feuil4!$1:$1048576,3,FALSE),0)</f>
        <v>0</v>
      </c>
      <c r="I595" s="68">
        <f>+IFERROR(VLOOKUP($B595,[1]Feuil4!$1:$1048576,2,FALSE),0)</f>
        <v>0</v>
      </c>
      <c r="J595" s="68">
        <f>+IFERROR(VLOOKUP($B595,[1]Feuil4!$1:$1048576,7,FALSE),0)</f>
        <v>0</v>
      </c>
      <c r="K595" s="68">
        <f>+IFERROR(VLOOKUP($B595,[1]Feuil4!$1:$1048576,8,FALSE),0)</f>
        <v>0</v>
      </c>
      <c r="L595" s="68">
        <f>+IFERROR(VLOOKUP($B595,[1]Feuil4!$1:$1048576,6,FALSE),0)</f>
        <v>0</v>
      </c>
      <c r="M595" s="68">
        <f>+IFERROR(VLOOKUP($B595,[1]Feuil4!$1:$1048576,5,FALSE),0)</f>
        <v>0</v>
      </c>
      <c r="N595" s="68">
        <f>+IFERROR(VLOOKUP($B595,[1]Feuil4!$1:$1048576,11,FALSE),0)</f>
        <v>0</v>
      </c>
      <c r="O595" s="68">
        <f>IFERROR(VLOOKUP(A595,'[2]TOTAL M11M12 par région'!$1:$1048576,14,FALSE),0)</f>
        <v>1632.5812600796789</v>
      </c>
      <c r="P595" s="68">
        <f>IFERROR(VLOOKUP(A595,'[3]Recours excep-C2 2016'!$1:$1048576,36,FALSE),0)</f>
        <v>0</v>
      </c>
      <c r="Q595" s="70">
        <f t="shared" si="9"/>
        <v>1632.5812600796789</v>
      </c>
      <c r="R595"/>
    </row>
    <row r="596" spans="1:18" x14ac:dyDescent="0.25">
      <c r="A596" s="6" t="s">
        <v>646</v>
      </c>
      <c r="B596" s="6" t="s">
        <v>647</v>
      </c>
      <c r="C596" s="6" t="s">
        <v>23</v>
      </c>
      <c r="D596" s="64" t="s">
        <v>1263</v>
      </c>
      <c r="E596" s="68">
        <f>+IFERROR(VLOOKUP($B596,[1]Feuil4!$1:$1048576,10,FALSE),0)</f>
        <v>0</v>
      </c>
      <c r="F596" s="68">
        <f>+IFERROR(VLOOKUP($B596,[1]Feuil4!$1:$1048576,9,FALSE),0)</f>
        <v>0</v>
      </c>
      <c r="G596" s="68">
        <f>+IFERROR(VLOOKUP($B596,[1]Feuil4!$1:$1048576,4,FALSE),0)</f>
        <v>0</v>
      </c>
      <c r="H596" s="68">
        <f>+IFERROR(VLOOKUP($B596,[1]Feuil4!$1:$1048576,3,FALSE),0)</f>
        <v>0</v>
      </c>
      <c r="I596" s="68">
        <f>+IFERROR(VLOOKUP($B596,[1]Feuil4!$1:$1048576,2,FALSE),0)</f>
        <v>0</v>
      </c>
      <c r="J596" s="68">
        <f>+IFERROR(VLOOKUP($B596,[1]Feuil4!$1:$1048576,7,FALSE),0)</f>
        <v>0</v>
      </c>
      <c r="K596" s="68">
        <f>+IFERROR(VLOOKUP($B596,[1]Feuil4!$1:$1048576,8,FALSE),0)</f>
        <v>0</v>
      </c>
      <c r="L596" s="68">
        <f>+IFERROR(VLOOKUP($B596,[1]Feuil4!$1:$1048576,6,FALSE),0)</f>
        <v>0</v>
      </c>
      <c r="M596" s="68">
        <f>+IFERROR(VLOOKUP($B596,[1]Feuil4!$1:$1048576,5,FALSE),0)</f>
        <v>0</v>
      </c>
      <c r="N596" s="68">
        <f>+IFERROR(VLOOKUP($B596,[1]Feuil4!$1:$1048576,11,FALSE),0)</f>
        <v>0</v>
      </c>
      <c r="O596" s="68">
        <f>IFERROR(VLOOKUP(A596,'[2]TOTAL M11M12 par région'!$1:$1048576,14,FALSE),0)</f>
        <v>13112.325237346835</v>
      </c>
      <c r="P596" s="68">
        <f>IFERROR(VLOOKUP(A596,'[3]Recours excep-C2 2016'!$1:$1048576,36,FALSE),0)</f>
        <v>1970.5405843798885</v>
      </c>
      <c r="Q596" s="70">
        <f t="shared" si="9"/>
        <v>15082.865821726724</v>
      </c>
      <c r="R596"/>
    </row>
    <row r="597" spans="1:18" x14ac:dyDescent="0.25">
      <c r="A597" s="30" t="s">
        <v>938</v>
      </c>
      <c r="B597" s="6" t="s">
        <v>1063</v>
      </c>
      <c r="C597" s="6" t="s">
        <v>23</v>
      </c>
      <c r="D597" s="64" t="s">
        <v>1263</v>
      </c>
      <c r="E597" s="68">
        <f>+IFERROR(VLOOKUP($B597,[1]Feuil4!$1:$1048576,10,FALSE),0)</f>
        <v>0</v>
      </c>
      <c r="F597" s="68">
        <f>+IFERROR(VLOOKUP($B597,[1]Feuil4!$1:$1048576,9,FALSE),0)</f>
        <v>0</v>
      </c>
      <c r="G597" s="68">
        <f>+IFERROR(VLOOKUP($B597,[1]Feuil4!$1:$1048576,4,FALSE),0)</f>
        <v>0</v>
      </c>
      <c r="H597" s="68">
        <f>+IFERROR(VLOOKUP($B597,[1]Feuil4!$1:$1048576,3,FALSE),0)</f>
        <v>0</v>
      </c>
      <c r="I597" s="68">
        <f>+IFERROR(VLOOKUP($B597,[1]Feuil4!$1:$1048576,2,FALSE),0)</f>
        <v>0</v>
      </c>
      <c r="J597" s="68">
        <f>+IFERROR(VLOOKUP($B597,[1]Feuil4!$1:$1048576,7,FALSE),0)</f>
        <v>0</v>
      </c>
      <c r="K597" s="68">
        <f>+IFERROR(VLOOKUP($B597,[1]Feuil4!$1:$1048576,8,FALSE),0)</f>
        <v>0</v>
      </c>
      <c r="L597" s="68">
        <f>+IFERROR(VLOOKUP($B597,[1]Feuil4!$1:$1048576,6,FALSE),0)</f>
        <v>0</v>
      </c>
      <c r="M597" s="68">
        <f>+IFERROR(VLOOKUP($B597,[1]Feuil4!$1:$1048576,5,FALSE),0)</f>
        <v>0</v>
      </c>
      <c r="N597" s="68">
        <f>+IFERROR(VLOOKUP($B597,[1]Feuil4!$1:$1048576,11,FALSE),0)</f>
        <v>0</v>
      </c>
      <c r="O597" s="68">
        <f>IFERROR(VLOOKUP(A597,'[2]TOTAL M11M12 par région'!$1:$1048576,14,FALSE),0)</f>
        <v>2720.968766799464</v>
      </c>
      <c r="P597" s="68">
        <f>IFERROR(VLOOKUP(A597,'[3]Recours excep-C2 2016'!$1:$1048576,36,FALSE),0)</f>
        <v>0</v>
      </c>
      <c r="Q597" s="70">
        <f t="shared" si="9"/>
        <v>2720.968766799464</v>
      </c>
    </row>
    <row r="598" spans="1:18" x14ac:dyDescent="0.25">
      <c r="A598" s="6" t="s">
        <v>648</v>
      </c>
      <c r="B598" s="6" t="s">
        <v>649</v>
      </c>
      <c r="C598" s="6" t="s">
        <v>23</v>
      </c>
      <c r="D598" s="64" t="s">
        <v>1263</v>
      </c>
      <c r="E598" s="68">
        <f>+IFERROR(VLOOKUP($B598,[1]Feuil4!$1:$1048576,10,FALSE),0)</f>
        <v>0</v>
      </c>
      <c r="F598" s="68">
        <f>+IFERROR(VLOOKUP($B598,[1]Feuil4!$1:$1048576,9,FALSE),0)</f>
        <v>0</v>
      </c>
      <c r="G598" s="68">
        <f>+IFERROR(VLOOKUP($B598,[1]Feuil4!$1:$1048576,4,FALSE),0)</f>
        <v>0</v>
      </c>
      <c r="H598" s="68">
        <f>+IFERROR(VLOOKUP($B598,[1]Feuil4!$1:$1048576,3,FALSE),0)</f>
        <v>0</v>
      </c>
      <c r="I598" s="68">
        <f>+IFERROR(VLOOKUP($B598,[1]Feuil4!$1:$1048576,2,FALSE),0)</f>
        <v>0</v>
      </c>
      <c r="J598" s="68">
        <f>+IFERROR(VLOOKUP($B598,[1]Feuil4!$1:$1048576,7,FALSE),0)</f>
        <v>0</v>
      </c>
      <c r="K598" s="68">
        <f>+IFERROR(VLOOKUP($B598,[1]Feuil4!$1:$1048576,8,FALSE),0)</f>
        <v>0</v>
      </c>
      <c r="L598" s="68">
        <f>+IFERROR(VLOOKUP($B598,[1]Feuil4!$1:$1048576,6,FALSE),0)</f>
        <v>0</v>
      </c>
      <c r="M598" s="68">
        <f>+IFERROR(VLOOKUP($B598,[1]Feuil4!$1:$1048576,5,FALSE),0)</f>
        <v>0</v>
      </c>
      <c r="N598" s="68">
        <f>+IFERROR(VLOOKUP($B598,[1]Feuil4!$1:$1048576,11,FALSE),0)</f>
        <v>0</v>
      </c>
      <c r="O598" s="68">
        <f>IFERROR(VLOOKUP(A598,'[2]TOTAL M11M12 par région'!$1:$1048576,14,FALSE),0)</f>
        <v>92252.770118601911</v>
      </c>
      <c r="P598" s="68">
        <f>IFERROR(VLOOKUP(A598,'[3]Recours excep-C2 2016'!$1:$1048576,36,FALSE),0)</f>
        <v>76008.971333456691</v>
      </c>
      <c r="Q598" s="70">
        <f t="shared" si="9"/>
        <v>168261.7414520586</v>
      </c>
    </row>
    <row r="599" spans="1:18" x14ac:dyDescent="0.25">
      <c r="A599" s="25" t="s">
        <v>1105</v>
      </c>
      <c r="B599" s="6" t="s">
        <v>1150</v>
      </c>
      <c r="C599" s="6" t="s">
        <v>23</v>
      </c>
      <c r="D599" s="64" t="s">
        <v>1263</v>
      </c>
      <c r="E599" s="68">
        <f>+IFERROR(VLOOKUP($B599,[1]Feuil4!$1:$1048576,10,FALSE),0)</f>
        <v>0</v>
      </c>
      <c r="F599" s="68">
        <f>+IFERROR(VLOOKUP($B599,[1]Feuil4!$1:$1048576,9,FALSE),0)</f>
        <v>0</v>
      </c>
      <c r="G599" s="68">
        <f>+IFERROR(VLOOKUP($B599,[1]Feuil4!$1:$1048576,4,FALSE),0)</f>
        <v>0</v>
      </c>
      <c r="H599" s="68">
        <f>+IFERROR(VLOOKUP($B599,[1]Feuil4!$1:$1048576,3,FALSE),0)</f>
        <v>0</v>
      </c>
      <c r="I599" s="68">
        <f>+IFERROR(VLOOKUP($B599,[1]Feuil4!$1:$1048576,2,FALSE),0)</f>
        <v>0</v>
      </c>
      <c r="J599" s="68">
        <f>+IFERROR(VLOOKUP($B599,[1]Feuil4!$1:$1048576,7,FALSE),0)</f>
        <v>0</v>
      </c>
      <c r="K599" s="68">
        <f>+IFERROR(VLOOKUP($B599,[1]Feuil4!$1:$1048576,8,FALSE),0)</f>
        <v>0</v>
      </c>
      <c r="L599" s="68">
        <f>+IFERROR(VLOOKUP($B599,[1]Feuil4!$1:$1048576,6,FALSE),0)</f>
        <v>0</v>
      </c>
      <c r="M599" s="68">
        <f>+IFERROR(VLOOKUP($B599,[1]Feuil4!$1:$1048576,5,FALSE),0)</f>
        <v>0</v>
      </c>
      <c r="N599" s="68">
        <f>+IFERROR(VLOOKUP($B599,[1]Feuil4!$1:$1048576,11,FALSE),0)</f>
        <v>0</v>
      </c>
      <c r="O599" s="68">
        <f>IFERROR(VLOOKUP(A599,'[2]TOTAL M11M12 par région'!$1:$1048576,14,FALSE),0)</f>
        <v>13852.810480720625</v>
      </c>
      <c r="P599" s="68">
        <f>IFERROR(VLOOKUP(A599,'[3]Recours excep-C2 2016'!$1:$1048576,36,FALSE),0)</f>
        <v>0</v>
      </c>
      <c r="Q599" s="70">
        <f t="shared" si="9"/>
        <v>13852.810480720625</v>
      </c>
    </row>
    <row r="600" spans="1:18" x14ac:dyDescent="0.25">
      <c r="A600" s="25" t="s">
        <v>1106</v>
      </c>
      <c r="B600" s="6" t="s">
        <v>1151</v>
      </c>
      <c r="C600" s="6" t="s">
        <v>23</v>
      </c>
      <c r="D600" s="64" t="s">
        <v>1263</v>
      </c>
      <c r="E600" s="68">
        <f>+IFERROR(VLOOKUP($B600,[1]Feuil4!$1:$1048576,10,FALSE),0)</f>
        <v>0</v>
      </c>
      <c r="F600" s="68">
        <f>+IFERROR(VLOOKUP($B600,[1]Feuil4!$1:$1048576,9,FALSE),0)</f>
        <v>0</v>
      </c>
      <c r="G600" s="68">
        <f>+IFERROR(VLOOKUP($B600,[1]Feuil4!$1:$1048576,4,FALSE),0)</f>
        <v>0</v>
      </c>
      <c r="H600" s="68">
        <f>+IFERROR(VLOOKUP($B600,[1]Feuil4!$1:$1048576,3,FALSE),0)</f>
        <v>0</v>
      </c>
      <c r="I600" s="68">
        <f>+IFERROR(VLOOKUP($B600,[1]Feuil4!$1:$1048576,2,FALSE),0)</f>
        <v>0</v>
      </c>
      <c r="J600" s="68">
        <f>+IFERROR(VLOOKUP($B600,[1]Feuil4!$1:$1048576,7,FALSE),0)</f>
        <v>0</v>
      </c>
      <c r="K600" s="68">
        <f>+IFERROR(VLOOKUP($B600,[1]Feuil4!$1:$1048576,8,FALSE),0)</f>
        <v>0</v>
      </c>
      <c r="L600" s="68">
        <f>+IFERROR(VLOOKUP($B600,[1]Feuil4!$1:$1048576,6,FALSE),0)</f>
        <v>0</v>
      </c>
      <c r="M600" s="68">
        <f>+IFERROR(VLOOKUP($B600,[1]Feuil4!$1:$1048576,5,FALSE),0)</f>
        <v>0</v>
      </c>
      <c r="N600" s="68">
        <f>+IFERROR(VLOOKUP($B600,[1]Feuil4!$1:$1048576,11,FALSE),0)</f>
        <v>0</v>
      </c>
      <c r="O600" s="68">
        <f>IFERROR(VLOOKUP(A600,'[2]TOTAL M11M12 par région'!$1:$1048576,14,FALSE),0)</f>
        <v>2174.2239616321349</v>
      </c>
      <c r="P600" s="68">
        <f>IFERROR(VLOOKUP(A600,'[3]Recours excep-C2 2016'!$1:$1048576,36,FALSE),0)</f>
        <v>0</v>
      </c>
      <c r="Q600" s="70">
        <f t="shared" si="9"/>
        <v>2174.2239616321349</v>
      </c>
    </row>
    <row r="601" spans="1:18" x14ac:dyDescent="0.25">
      <c r="A601" s="25" t="s">
        <v>939</v>
      </c>
      <c r="B601" s="20" t="s">
        <v>1064</v>
      </c>
      <c r="C601" s="6" t="s">
        <v>23</v>
      </c>
      <c r="D601" s="64" t="s">
        <v>1263</v>
      </c>
      <c r="E601" s="68">
        <f>+IFERROR(VLOOKUP($B601,[1]Feuil4!$1:$1048576,10,FALSE),0)</f>
        <v>0</v>
      </c>
      <c r="F601" s="68">
        <f>+IFERROR(VLOOKUP($B601,[1]Feuil4!$1:$1048576,9,FALSE),0)</f>
        <v>0</v>
      </c>
      <c r="G601" s="68">
        <f>+IFERROR(VLOOKUP($B601,[1]Feuil4!$1:$1048576,4,FALSE),0)</f>
        <v>0</v>
      </c>
      <c r="H601" s="68">
        <f>+IFERROR(VLOOKUP($B601,[1]Feuil4!$1:$1048576,3,FALSE),0)</f>
        <v>0</v>
      </c>
      <c r="I601" s="68">
        <f>+IFERROR(VLOOKUP($B601,[1]Feuil4!$1:$1048576,2,FALSE),0)</f>
        <v>0</v>
      </c>
      <c r="J601" s="68">
        <f>+IFERROR(VLOOKUP($B601,[1]Feuil4!$1:$1048576,7,FALSE),0)</f>
        <v>0</v>
      </c>
      <c r="K601" s="68">
        <f>+IFERROR(VLOOKUP($B601,[1]Feuil4!$1:$1048576,8,FALSE),0)</f>
        <v>0</v>
      </c>
      <c r="L601" s="68">
        <f>+IFERROR(VLOOKUP($B601,[1]Feuil4!$1:$1048576,6,FALSE),0)</f>
        <v>0</v>
      </c>
      <c r="M601" s="68">
        <f>+IFERROR(VLOOKUP($B601,[1]Feuil4!$1:$1048576,5,FALSE),0)</f>
        <v>0</v>
      </c>
      <c r="N601" s="68">
        <f>+IFERROR(VLOOKUP($B601,[1]Feuil4!$1:$1048576,11,FALSE),0)</f>
        <v>0</v>
      </c>
      <c r="O601" s="68">
        <f>IFERROR(VLOOKUP(A601,'[2]TOTAL M11M12 par région'!$1:$1048576,14,FALSE),0)</f>
        <v>2720.968766799464</v>
      </c>
      <c r="P601" s="68">
        <f>IFERROR(VLOOKUP(A601,'[3]Recours excep-C2 2016'!$1:$1048576,36,FALSE),0)</f>
        <v>0</v>
      </c>
      <c r="Q601" s="70">
        <f t="shared" si="9"/>
        <v>2720.968766799464</v>
      </c>
    </row>
    <row r="602" spans="1:18" hidden="1" x14ac:dyDescent="0.25">
      <c r="A602" s="25">
        <v>840000137</v>
      </c>
      <c r="B602" s="20" t="s">
        <v>1152</v>
      </c>
      <c r="C602" s="6" t="s">
        <v>175</v>
      </c>
      <c r="D602" s="64" t="s">
        <v>1263</v>
      </c>
      <c r="E602" s="68">
        <f>+IFERROR(VLOOKUP($B602,[1]Feuil4!$1:$1048576,10,FALSE),0)</f>
        <v>0</v>
      </c>
      <c r="F602" s="68">
        <f>+IFERROR(VLOOKUP($B602,[1]Feuil4!$1:$1048576,9,FALSE),0)</f>
        <v>0</v>
      </c>
      <c r="G602" s="68">
        <f>+IFERROR(VLOOKUP($B602,[1]Feuil4!$1:$1048576,4,FALSE),0)</f>
        <v>0</v>
      </c>
      <c r="H602" s="68">
        <f>+IFERROR(VLOOKUP($B602,[1]Feuil4!$1:$1048576,3,FALSE),0)</f>
        <v>0</v>
      </c>
      <c r="I602" s="68">
        <f>+IFERROR(VLOOKUP($B602,[1]Feuil4!$1:$1048576,2,FALSE),0)</f>
        <v>0</v>
      </c>
      <c r="J602" s="68">
        <f>+IFERROR(VLOOKUP($B602,[1]Feuil4!$1:$1048576,7,FALSE),0)</f>
        <v>0</v>
      </c>
      <c r="K602" s="68">
        <f>+IFERROR(VLOOKUP($B602,[1]Feuil4!$1:$1048576,8,FALSE),0)</f>
        <v>0</v>
      </c>
      <c r="L602" s="68">
        <f>+IFERROR(VLOOKUP($B602,[1]Feuil4!$1:$1048576,6,FALSE),0)</f>
        <v>0</v>
      </c>
      <c r="M602" s="68">
        <f>+IFERROR(VLOOKUP($B602,[1]Feuil4!$1:$1048576,5,FALSE),0)</f>
        <v>0</v>
      </c>
      <c r="N602" s="68">
        <f>+IFERROR(VLOOKUP($B602,[1]Feuil4!$1:$1048576,11,FALSE),0)</f>
        <v>0</v>
      </c>
      <c r="O602" s="68">
        <f>IFERROR(VLOOKUP(A602,'[2]TOTAL M11M12 par région'!$1:$1048576,14,FALSE),0)</f>
        <v>0</v>
      </c>
      <c r="P602" s="68">
        <f>IFERROR(VLOOKUP(A602,'[3]Recours excep-C2 2016'!$1:$1048576,36,FALSE),0)</f>
        <v>0</v>
      </c>
      <c r="Q602" s="70">
        <f t="shared" si="9"/>
        <v>0</v>
      </c>
    </row>
    <row r="603" spans="1:18" x14ac:dyDescent="0.25">
      <c r="A603" s="6" t="s">
        <v>660</v>
      </c>
      <c r="B603" s="6" t="s">
        <v>661</v>
      </c>
      <c r="C603" s="6" t="s">
        <v>20</v>
      </c>
      <c r="D603" s="64" t="s">
        <v>1263</v>
      </c>
      <c r="E603" s="68">
        <f>+IFERROR(VLOOKUP($B603,[1]Feuil4!$1:$1048576,10,FALSE),0)</f>
        <v>0</v>
      </c>
      <c r="F603" s="68">
        <f>+IFERROR(VLOOKUP($B603,[1]Feuil4!$1:$1048576,9,FALSE),0)</f>
        <v>0</v>
      </c>
      <c r="G603" s="68">
        <f>+IFERROR(VLOOKUP($B603,[1]Feuil4!$1:$1048576,4,FALSE),0)</f>
        <v>0</v>
      </c>
      <c r="H603" s="68">
        <f>+IFERROR(VLOOKUP($B603,[1]Feuil4!$1:$1048576,3,FALSE),0)</f>
        <v>0</v>
      </c>
      <c r="I603" s="68">
        <f>+IFERROR(VLOOKUP($B603,[1]Feuil4!$1:$1048576,2,FALSE),0)</f>
        <v>0</v>
      </c>
      <c r="J603" s="68">
        <f>+IFERROR(VLOOKUP($B603,[1]Feuil4!$1:$1048576,7,FALSE),0)</f>
        <v>0</v>
      </c>
      <c r="K603" s="68">
        <f>+IFERROR(VLOOKUP($B603,[1]Feuil4!$1:$1048576,8,FALSE),0)</f>
        <v>0</v>
      </c>
      <c r="L603" s="68">
        <f>+IFERROR(VLOOKUP($B603,[1]Feuil4!$1:$1048576,6,FALSE),0)</f>
        <v>0</v>
      </c>
      <c r="M603" s="68">
        <f>+IFERROR(VLOOKUP($B603,[1]Feuil4!$1:$1048576,5,FALSE),0)</f>
        <v>0</v>
      </c>
      <c r="N603" s="68">
        <f>+IFERROR(VLOOKUP($B603,[1]Feuil4!$1:$1048576,11,FALSE),0)</f>
        <v>0</v>
      </c>
      <c r="O603" s="68">
        <f>IFERROR(VLOOKUP(A603,'[2]TOTAL M11M12 par région'!$1:$1048576,14,FALSE),0)</f>
        <v>68349.097823183809</v>
      </c>
      <c r="P603" s="68">
        <f>IFERROR(VLOOKUP(A603,'[3]Recours excep-C2 2016'!$1:$1048576,36,FALSE),0)</f>
        <v>2899.8284673571306</v>
      </c>
      <c r="Q603" s="70">
        <f t="shared" si="9"/>
        <v>71248.926290540941</v>
      </c>
    </row>
    <row r="604" spans="1:18" s="56" customFormat="1" x14ac:dyDescent="0.25">
      <c r="A604" s="62" t="s">
        <v>1207</v>
      </c>
      <c r="B604" s="61" t="s">
        <v>1208</v>
      </c>
      <c r="C604" s="61" t="s">
        <v>23</v>
      </c>
      <c r="D604" s="64" t="s">
        <v>1263</v>
      </c>
      <c r="E604" s="68">
        <f>+IFERROR(VLOOKUP($B604,[1]Feuil4!$1:$1048576,10,FALSE),0)</f>
        <v>0</v>
      </c>
      <c r="F604" s="68">
        <f>+IFERROR(VLOOKUP($B604,[1]Feuil4!$1:$1048576,9,FALSE),0)</f>
        <v>0</v>
      </c>
      <c r="G604" s="68">
        <f>+IFERROR(VLOOKUP($B604,[1]Feuil4!$1:$1048576,4,FALSE),0)</f>
        <v>0</v>
      </c>
      <c r="H604" s="68">
        <f>+IFERROR(VLOOKUP($B604,[1]Feuil4!$1:$1048576,3,FALSE),0)</f>
        <v>0</v>
      </c>
      <c r="I604" s="68">
        <f>+IFERROR(VLOOKUP($B604,[1]Feuil4!$1:$1048576,2,FALSE),0)</f>
        <v>0</v>
      </c>
      <c r="J604" s="68">
        <f>+IFERROR(VLOOKUP($B604,[1]Feuil4!$1:$1048576,7,FALSE),0)</f>
        <v>0</v>
      </c>
      <c r="K604" s="68">
        <f>+IFERROR(VLOOKUP($B604,[1]Feuil4!$1:$1048576,8,FALSE),0)</f>
        <v>0</v>
      </c>
      <c r="L604" s="68">
        <f>+IFERROR(VLOOKUP($B604,[1]Feuil4!$1:$1048576,6,FALSE),0)</f>
        <v>0</v>
      </c>
      <c r="M604" s="68">
        <f>+IFERROR(VLOOKUP($B604,[1]Feuil4!$1:$1048576,5,FALSE),0)</f>
        <v>0</v>
      </c>
      <c r="N604" s="68">
        <f>+IFERROR(VLOOKUP($B604,[1]Feuil4!$1:$1048576,11,FALSE),0)</f>
        <v>0</v>
      </c>
      <c r="O604" s="68">
        <f>IFERROR(VLOOKUP(A604,'[2]TOTAL M11M12 par région'!$1:$1048576,14,FALSE),0)</f>
        <v>7273.4559890792407</v>
      </c>
      <c r="P604" s="68">
        <f>IFERROR(VLOOKUP(A604,'[3]Recours excep-C2 2016'!$1:$1048576,36,FALSE),0)</f>
        <v>0</v>
      </c>
      <c r="Q604" s="70">
        <f t="shared" si="9"/>
        <v>7273.4559890792407</v>
      </c>
      <c r="R604" s="33"/>
    </row>
    <row r="605" spans="1:18" x14ac:dyDescent="0.25">
      <c r="A605" s="6" t="s">
        <v>639</v>
      </c>
      <c r="B605" s="6" t="s">
        <v>640</v>
      </c>
      <c r="C605" s="6" t="s">
        <v>23</v>
      </c>
      <c r="D605" s="64" t="s">
        <v>1263</v>
      </c>
      <c r="E605" s="68">
        <f>+IFERROR(VLOOKUP($B605,[1]Feuil4!$1:$1048576,10,FALSE),0)</f>
        <v>0</v>
      </c>
      <c r="F605" s="68">
        <f>+IFERROR(VLOOKUP($B605,[1]Feuil4!$1:$1048576,9,FALSE),0)</f>
        <v>0</v>
      </c>
      <c r="G605" s="68">
        <f>+IFERROR(VLOOKUP($B605,[1]Feuil4!$1:$1048576,4,FALSE),0)</f>
        <v>0</v>
      </c>
      <c r="H605" s="68">
        <f>+IFERROR(VLOOKUP($B605,[1]Feuil4!$1:$1048576,3,FALSE),0)</f>
        <v>0</v>
      </c>
      <c r="I605" s="68">
        <f>+IFERROR(VLOOKUP($B605,[1]Feuil4!$1:$1048576,2,FALSE),0)</f>
        <v>0</v>
      </c>
      <c r="J605" s="68">
        <f>+IFERROR(VLOOKUP($B605,[1]Feuil4!$1:$1048576,7,FALSE),0)</f>
        <v>0</v>
      </c>
      <c r="K605" s="68">
        <f>+IFERROR(VLOOKUP($B605,[1]Feuil4!$1:$1048576,8,FALSE),0)</f>
        <v>0</v>
      </c>
      <c r="L605" s="68">
        <f>+IFERROR(VLOOKUP($B605,[1]Feuil4!$1:$1048576,6,FALSE),0)</f>
        <v>0</v>
      </c>
      <c r="M605" s="68">
        <f>+IFERROR(VLOOKUP($B605,[1]Feuil4!$1:$1048576,5,FALSE),0)</f>
        <v>0</v>
      </c>
      <c r="N605" s="68">
        <f>+IFERROR(VLOOKUP($B605,[1]Feuil4!$1:$1048576,11,FALSE),0)</f>
        <v>0</v>
      </c>
      <c r="O605" s="68">
        <f>IFERROR(VLOOKUP(A605,'[2]TOTAL M11M12 par région'!$1:$1048576,14,FALSE),0)</f>
        <v>58696.570066475571</v>
      </c>
      <c r="P605" s="68">
        <f>IFERROR(VLOOKUP(A605,'[3]Recours excep-C2 2016'!$1:$1048576,36,FALSE),0)</f>
        <v>44235.382522533793</v>
      </c>
      <c r="Q605" s="70">
        <f t="shared" si="9"/>
        <v>102931.95258900936</v>
      </c>
    </row>
    <row r="606" spans="1:18" hidden="1" x14ac:dyDescent="0.25">
      <c r="A606" s="25">
        <v>840006597</v>
      </c>
      <c r="B606" s="20" t="s">
        <v>1141</v>
      </c>
      <c r="C606" s="6" t="s">
        <v>23</v>
      </c>
      <c r="D606" s="64" t="s">
        <v>1263</v>
      </c>
      <c r="E606" s="68">
        <f>+IFERROR(VLOOKUP($B606,[1]Feuil4!$1:$1048576,10,FALSE),0)</f>
        <v>0</v>
      </c>
      <c r="F606" s="68">
        <f>+IFERROR(VLOOKUP($B606,[1]Feuil4!$1:$1048576,9,FALSE),0)</f>
        <v>0</v>
      </c>
      <c r="G606" s="68">
        <f>+IFERROR(VLOOKUP($B606,[1]Feuil4!$1:$1048576,4,FALSE),0)</f>
        <v>0</v>
      </c>
      <c r="H606" s="68">
        <f>+IFERROR(VLOOKUP($B606,[1]Feuil4!$1:$1048576,3,FALSE),0)</f>
        <v>0</v>
      </c>
      <c r="I606" s="68">
        <f>+IFERROR(VLOOKUP($B606,[1]Feuil4!$1:$1048576,2,FALSE),0)</f>
        <v>0</v>
      </c>
      <c r="J606" s="68">
        <f>+IFERROR(VLOOKUP($B606,[1]Feuil4!$1:$1048576,7,FALSE),0)</f>
        <v>0</v>
      </c>
      <c r="K606" s="68">
        <f>+IFERROR(VLOOKUP($B606,[1]Feuil4!$1:$1048576,8,FALSE),0)</f>
        <v>0</v>
      </c>
      <c r="L606" s="68">
        <f>+IFERROR(VLOOKUP($B606,[1]Feuil4!$1:$1048576,6,FALSE),0)</f>
        <v>0</v>
      </c>
      <c r="M606" s="68">
        <f>+IFERROR(VLOOKUP($B606,[1]Feuil4!$1:$1048576,5,FALSE),0)</f>
        <v>0</v>
      </c>
      <c r="N606" s="68">
        <f>+IFERROR(VLOOKUP($B606,[1]Feuil4!$1:$1048576,11,FALSE),0)</f>
        <v>0</v>
      </c>
      <c r="O606" s="68">
        <f>IFERROR(VLOOKUP(A606,'[2]TOTAL M11M12 par région'!$1:$1048576,14,FALSE),0)</f>
        <v>0</v>
      </c>
      <c r="P606" s="68">
        <f>IFERROR(VLOOKUP(A606,'[3]Recours excep-C2 2016'!$1:$1048576,36,FALSE),0)</f>
        <v>0</v>
      </c>
      <c r="Q606" s="70">
        <f t="shared" si="9"/>
        <v>0</v>
      </c>
    </row>
    <row r="607" spans="1:18" x14ac:dyDescent="0.25">
      <c r="A607" s="6" t="s">
        <v>658</v>
      </c>
      <c r="B607" s="6" t="s">
        <v>659</v>
      </c>
      <c r="C607" s="6" t="s">
        <v>78</v>
      </c>
      <c r="D607" s="6" t="s">
        <v>1263</v>
      </c>
      <c r="E607" s="68">
        <f>+IFERROR(VLOOKUP($B607,[1]Feuil4!$1:$1048576,10,FALSE),0)</f>
        <v>0</v>
      </c>
      <c r="F607" s="68">
        <f>+IFERROR(VLOOKUP($B607,[1]Feuil4!$1:$1048576,9,FALSE),0)</f>
        <v>0</v>
      </c>
      <c r="G607" s="68">
        <f>+IFERROR(VLOOKUP($B607,[1]Feuil4!$1:$1048576,4,FALSE),0)</f>
        <v>0</v>
      </c>
      <c r="H607" s="68">
        <f>+IFERROR(VLOOKUP($B607,[1]Feuil4!$1:$1048576,3,FALSE),0)</f>
        <v>0</v>
      </c>
      <c r="I607" s="68">
        <f>+IFERROR(VLOOKUP($B607,[1]Feuil4!$1:$1048576,2,FALSE),0)</f>
        <v>0</v>
      </c>
      <c r="J607" s="68">
        <f>+IFERROR(VLOOKUP($B607,[1]Feuil4!$1:$1048576,7,FALSE),0)</f>
        <v>0</v>
      </c>
      <c r="K607" s="68">
        <f>+IFERROR(VLOOKUP($B607,[1]Feuil4!$1:$1048576,8,FALSE),0)</f>
        <v>0</v>
      </c>
      <c r="L607" s="68">
        <f>+IFERROR(VLOOKUP($B607,[1]Feuil4!$1:$1048576,6,FALSE),0)</f>
        <v>0</v>
      </c>
      <c r="M607" s="68">
        <f>+IFERROR(VLOOKUP($B607,[1]Feuil4!$1:$1048576,5,FALSE),0)</f>
        <v>0</v>
      </c>
      <c r="N607" s="68">
        <f>+IFERROR(VLOOKUP($B607,[1]Feuil4!$1:$1048576,11,FALSE),0)</f>
        <v>0</v>
      </c>
      <c r="O607" s="68">
        <f>IFERROR(VLOOKUP(A607,'[2]TOTAL M11M12 par région'!$1:$1048576,14,FALSE),0)</f>
        <v>0</v>
      </c>
      <c r="P607" s="68">
        <f>IFERROR(VLOOKUP(A607,'[3]Recours excep-C2 2016'!$1:$1048576,36,FALSE),0)</f>
        <v>5364.8927667920188</v>
      </c>
      <c r="Q607" s="70">
        <f t="shared" si="9"/>
        <v>5364.8927667920188</v>
      </c>
    </row>
    <row r="608" spans="1:18" s="63" customFormat="1" x14ac:dyDescent="0.25">
      <c r="A608" s="64" t="s">
        <v>1244</v>
      </c>
      <c r="B608" s="64" t="s">
        <v>1245</v>
      </c>
      <c r="C608" s="64" t="s">
        <v>23</v>
      </c>
      <c r="D608" s="64" t="s">
        <v>1264</v>
      </c>
      <c r="E608" s="68">
        <f>+IFERROR(VLOOKUP($B608,[1]Feuil4!$1:$1048576,10,FALSE),0)</f>
        <v>0</v>
      </c>
      <c r="F608" s="68">
        <f>+IFERROR(VLOOKUP($B608,[1]Feuil4!$1:$1048576,9,FALSE),0)</f>
        <v>0</v>
      </c>
      <c r="G608" s="68">
        <f>+IFERROR(VLOOKUP($B608,[1]Feuil4!$1:$1048576,4,FALSE),0)</f>
        <v>0</v>
      </c>
      <c r="H608" s="68">
        <f>+IFERROR(VLOOKUP($B608,[1]Feuil4!$1:$1048576,3,FALSE),0)</f>
        <v>0</v>
      </c>
      <c r="I608" s="68">
        <f>+IFERROR(VLOOKUP($B608,[1]Feuil4!$1:$1048576,2,FALSE),0)</f>
        <v>0</v>
      </c>
      <c r="J608" s="68">
        <f>+IFERROR(VLOOKUP($B608,[1]Feuil4!$1:$1048576,7,FALSE),0)</f>
        <v>0</v>
      </c>
      <c r="K608" s="68">
        <f>+IFERROR(VLOOKUP($B608,[1]Feuil4!$1:$1048576,8,FALSE),0)</f>
        <v>0</v>
      </c>
      <c r="L608" s="68">
        <f>+IFERROR(VLOOKUP($B608,[1]Feuil4!$1:$1048576,6,FALSE),0)</f>
        <v>0</v>
      </c>
      <c r="M608" s="68">
        <f>+IFERROR(VLOOKUP($B608,[1]Feuil4!$1:$1048576,5,FALSE),0)</f>
        <v>0</v>
      </c>
      <c r="N608" s="68">
        <f>+IFERROR(VLOOKUP($B608,[1]Feuil4!$1:$1048576,11,FALSE),0)</f>
        <v>0</v>
      </c>
      <c r="O608" s="68">
        <f>IFERROR(VLOOKUP(A608,'[2]TOTAL M11M12 par région'!$1:$1048576,14,FALSE),0)</f>
        <v>42559.649435104249</v>
      </c>
      <c r="P608" s="68">
        <f>IFERROR(VLOOKUP(A608,'[3]Recours excep-C2 2016'!$1:$1048576,36,FALSE),0)</f>
        <v>0</v>
      </c>
      <c r="Q608" s="70">
        <f t="shared" si="9"/>
        <v>42559.649435104249</v>
      </c>
      <c r="R608" s="33"/>
    </row>
    <row r="609" spans="1:18" x14ac:dyDescent="0.25">
      <c r="A609" s="25" t="s">
        <v>764</v>
      </c>
      <c r="B609" s="6" t="s">
        <v>765</v>
      </c>
      <c r="C609" s="6" t="s">
        <v>17</v>
      </c>
      <c r="D609" s="64" t="s">
        <v>1264</v>
      </c>
      <c r="E609" s="68">
        <f>+IFERROR(VLOOKUP($B609,[1]Feuil4!$1:$1048576,10,FALSE),0)</f>
        <v>0</v>
      </c>
      <c r="F609" s="68">
        <f>+IFERROR(VLOOKUP($B609,[1]Feuil4!$1:$1048576,9,FALSE),0)</f>
        <v>0</v>
      </c>
      <c r="G609" s="68">
        <f>+IFERROR(VLOOKUP($B609,[1]Feuil4!$1:$1048576,4,FALSE),0)</f>
        <v>0</v>
      </c>
      <c r="H609" s="68">
        <f>+IFERROR(VLOOKUP($B609,[1]Feuil4!$1:$1048576,3,FALSE),0)</f>
        <v>0</v>
      </c>
      <c r="I609" s="68">
        <f>+IFERROR(VLOOKUP($B609,[1]Feuil4!$1:$1048576,2,FALSE),0)</f>
        <v>0</v>
      </c>
      <c r="J609" s="68">
        <f>+IFERROR(VLOOKUP($B609,[1]Feuil4!$1:$1048576,7,FALSE),0)</f>
        <v>0</v>
      </c>
      <c r="K609" s="68">
        <f>+IFERROR(VLOOKUP($B609,[1]Feuil4!$1:$1048576,8,FALSE),0)</f>
        <v>0</v>
      </c>
      <c r="L609" s="68">
        <f>+IFERROR(VLOOKUP($B609,[1]Feuil4!$1:$1048576,6,FALSE),0)</f>
        <v>0</v>
      </c>
      <c r="M609" s="68">
        <f>+IFERROR(VLOOKUP($B609,[1]Feuil4!$1:$1048576,5,FALSE),0)</f>
        <v>0</v>
      </c>
      <c r="N609" s="68">
        <f>+IFERROR(VLOOKUP($B609,[1]Feuil4!$1:$1048576,11,FALSE),0)</f>
        <v>0</v>
      </c>
      <c r="O609" s="68">
        <f>IFERROR(VLOOKUP(A609,'[2]TOTAL M11M12 par région'!$1:$1048576,14,FALSE),0)</f>
        <v>10195.963913846907</v>
      </c>
      <c r="P609" s="68">
        <f>IFERROR(VLOOKUP(A609,'[3]Recours excep-C2 2016'!$1:$1048576,36,FALSE),0)</f>
        <v>2837.9942990597137</v>
      </c>
      <c r="Q609" s="70">
        <f t="shared" si="9"/>
        <v>13033.95821290662</v>
      </c>
    </row>
    <row r="610" spans="1:18" hidden="1" x14ac:dyDescent="0.25">
      <c r="A610" s="25" t="s">
        <v>1107</v>
      </c>
      <c r="B610" s="6" t="s">
        <v>1153</v>
      </c>
      <c r="C610" s="6" t="s">
        <v>78</v>
      </c>
      <c r="D610" s="64" t="s">
        <v>1264</v>
      </c>
      <c r="E610" s="68">
        <f>+IFERROR(VLOOKUP($B610,[1]Feuil4!$1:$1048576,10,FALSE),0)</f>
        <v>0</v>
      </c>
      <c r="F610" s="68">
        <f>+IFERROR(VLOOKUP($B610,[1]Feuil4!$1:$1048576,9,FALSE),0)</f>
        <v>0</v>
      </c>
      <c r="G610" s="68">
        <f>+IFERROR(VLOOKUP($B610,[1]Feuil4!$1:$1048576,4,FALSE),0)</f>
        <v>0</v>
      </c>
      <c r="H610" s="68">
        <f>+IFERROR(VLOOKUP($B610,[1]Feuil4!$1:$1048576,3,FALSE),0)</f>
        <v>0</v>
      </c>
      <c r="I610" s="68">
        <f>+IFERROR(VLOOKUP($B610,[1]Feuil4!$1:$1048576,2,FALSE),0)</f>
        <v>0</v>
      </c>
      <c r="J610" s="68">
        <f>+IFERROR(VLOOKUP($B610,[1]Feuil4!$1:$1048576,7,FALSE),0)</f>
        <v>0</v>
      </c>
      <c r="K610" s="68">
        <f>+IFERROR(VLOOKUP($B610,[1]Feuil4!$1:$1048576,8,FALSE),0)</f>
        <v>0</v>
      </c>
      <c r="L610" s="68">
        <f>+IFERROR(VLOOKUP($B610,[1]Feuil4!$1:$1048576,6,FALSE),0)</f>
        <v>0</v>
      </c>
      <c r="M610" s="68">
        <f>+IFERROR(VLOOKUP($B610,[1]Feuil4!$1:$1048576,5,FALSE),0)</f>
        <v>0</v>
      </c>
      <c r="N610" s="68">
        <f>+IFERROR(VLOOKUP($B610,[1]Feuil4!$1:$1048576,11,FALSE),0)</f>
        <v>0</v>
      </c>
      <c r="O610" s="68">
        <f>IFERROR(VLOOKUP(A610,'[2]TOTAL M11M12 par région'!$1:$1048576,14,FALSE),0)</f>
        <v>0</v>
      </c>
      <c r="P610" s="68">
        <f>IFERROR(VLOOKUP(A610,'[3]Recours excep-C2 2016'!$1:$1048576,36,FALSE),0)</f>
        <v>0</v>
      </c>
      <c r="Q610" s="70">
        <f t="shared" si="9"/>
        <v>0</v>
      </c>
    </row>
    <row r="611" spans="1:18" x14ac:dyDescent="0.25">
      <c r="A611" s="25" t="s">
        <v>1108</v>
      </c>
      <c r="B611" s="6" t="s">
        <v>1154</v>
      </c>
      <c r="C611" s="6" t="s">
        <v>83</v>
      </c>
      <c r="D611" s="64" t="s">
        <v>1264</v>
      </c>
      <c r="E611" s="68">
        <f>+IFERROR(VLOOKUP($B611,[1]Feuil4!$1:$1048576,10,FALSE),0)</f>
        <v>0</v>
      </c>
      <c r="F611" s="68">
        <f>+IFERROR(VLOOKUP($B611,[1]Feuil4!$1:$1048576,9,FALSE),0)</f>
        <v>0</v>
      </c>
      <c r="G611" s="68">
        <f>+IFERROR(VLOOKUP($B611,[1]Feuil4!$1:$1048576,4,FALSE),0)</f>
        <v>0</v>
      </c>
      <c r="H611" s="68">
        <f>+IFERROR(VLOOKUP($B611,[1]Feuil4!$1:$1048576,3,FALSE),0)</f>
        <v>0</v>
      </c>
      <c r="I611" s="68">
        <f>+IFERROR(VLOOKUP($B611,[1]Feuil4!$1:$1048576,2,FALSE),0)</f>
        <v>0</v>
      </c>
      <c r="J611" s="68">
        <f>+IFERROR(VLOOKUP($B611,[1]Feuil4!$1:$1048576,7,FALSE),0)</f>
        <v>0</v>
      </c>
      <c r="K611" s="68">
        <f>+IFERROR(VLOOKUP($B611,[1]Feuil4!$1:$1048576,8,FALSE),0)</f>
        <v>0</v>
      </c>
      <c r="L611" s="68">
        <f>+IFERROR(VLOOKUP($B611,[1]Feuil4!$1:$1048576,6,FALSE),0)</f>
        <v>0</v>
      </c>
      <c r="M611" s="68">
        <f>+IFERROR(VLOOKUP($B611,[1]Feuil4!$1:$1048576,5,FALSE),0)</f>
        <v>0</v>
      </c>
      <c r="N611" s="68">
        <f>+IFERROR(VLOOKUP($B611,[1]Feuil4!$1:$1048576,11,FALSE),0)</f>
        <v>0</v>
      </c>
      <c r="O611" s="68">
        <f>IFERROR(VLOOKUP(A611,'[2]TOTAL M11M12 par région'!$1:$1048576,14,FALSE),0)</f>
        <v>28006.101046379306</v>
      </c>
      <c r="P611" s="68">
        <f>IFERROR(VLOOKUP(A611,'[3]Recours excep-C2 2016'!$1:$1048576,36,FALSE),0)</f>
        <v>0</v>
      </c>
      <c r="Q611" s="70">
        <f t="shared" si="9"/>
        <v>28006.101046379306</v>
      </c>
    </row>
    <row r="612" spans="1:18" x14ac:dyDescent="0.25">
      <c r="A612" s="38" t="s">
        <v>1176</v>
      </c>
      <c r="B612" s="6" t="s">
        <v>766</v>
      </c>
      <c r="C612" s="6" t="s">
        <v>23</v>
      </c>
      <c r="D612" s="6" t="s">
        <v>1265</v>
      </c>
      <c r="E612" s="68">
        <f>+IFERROR(VLOOKUP($B612,[1]Feuil4!$1:$1048576,10,FALSE),0)</f>
        <v>0</v>
      </c>
      <c r="F612" s="68">
        <f>+IFERROR(VLOOKUP($B612,[1]Feuil4!$1:$1048576,9,FALSE),0)</f>
        <v>0</v>
      </c>
      <c r="G612" s="68">
        <f>+IFERROR(VLOOKUP($B612,[1]Feuil4!$1:$1048576,4,FALSE),0)</f>
        <v>0</v>
      </c>
      <c r="H612" s="68">
        <f>+IFERROR(VLOOKUP($B612,[1]Feuil4!$1:$1048576,3,FALSE),0)</f>
        <v>0</v>
      </c>
      <c r="I612" s="68">
        <f>+IFERROR(VLOOKUP($B612,[1]Feuil4!$1:$1048576,2,FALSE),0)</f>
        <v>0</v>
      </c>
      <c r="J612" s="68">
        <f>+IFERROR(VLOOKUP($B612,[1]Feuil4!$1:$1048576,7,FALSE),0)</f>
        <v>0</v>
      </c>
      <c r="K612" s="68">
        <f>+IFERROR(VLOOKUP($B612,[1]Feuil4!$1:$1048576,8,FALSE),0)</f>
        <v>0</v>
      </c>
      <c r="L612" s="68">
        <f>+IFERROR(VLOOKUP($B612,[1]Feuil4!$1:$1048576,6,FALSE),0)</f>
        <v>0</v>
      </c>
      <c r="M612" s="68">
        <f>+IFERROR(VLOOKUP($B612,[1]Feuil4!$1:$1048576,5,FALSE),0)</f>
        <v>0</v>
      </c>
      <c r="N612" s="68">
        <f>+IFERROR(VLOOKUP($B612,[1]Feuil4!$1:$1048576,11,FALSE),0)</f>
        <v>0</v>
      </c>
      <c r="O612" s="68">
        <f>IFERROR(VLOOKUP(A612,'[2]TOTAL M11M12 par région'!$1:$1048576,14,FALSE),0)</f>
        <v>0</v>
      </c>
      <c r="P612" s="68">
        <f>IFERROR(VLOOKUP(A612,'[3]Recours excep-C2 2016'!$1:$1048576,36,FALSE),0)</f>
        <v>45680.659938309102</v>
      </c>
      <c r="Q612" s="70">
        <f t="shared" si="9"/>
        <v>45680.659938309102</v>
      </c>
    </row>
    <row r="613" spans="1:18" hidden="1" x14ac:dyDescent="0.25">
      <c r="A613" s="6" t="s">
        <v>767</v>
      </c>
      <c r="B613" s="6" t="s">
        <v>768</v>
      </c>
      <c r="C613" s="6" t="s">
        <v>23</v>
      </c>
      <c r="D613" s="64" t="s">
        <v>1265</v>
      </c>
      <c r="E613" s="68">
        <f>+IFERROR(VLOOKUP($B613,[1]Feuil4!$1:$1048576,10,FALSE),0)</f>
        <v>0</v>
      </c>
      <c r="F613" s="68">
        <f>+IFERROR(VLOOKUP($B613,[1]Feuil4!$1:$1048576,9,FALSE),0)</f>
        <v>0</v>
      </c>
      <c r="G613" s="68">
        <f>+IFERROR(VLOOKUP($B613,[1]Feuil4!$1:$1048576,4,FALSE),0)</f>
        <v>0</v>
      </c>
      <c r="H613" s="68">
        <f>+IFERROR(VLOOKUP($B613,[1]Feuil4!$1:$1048576,3,FALSE),0)</f>
        <v>0</v>
      </c>
      <c r="I613" s="68">
        <f>+IFERROR(VLOOKUP($B613,[1]Feuil4!$1:$1048576,2,FALSE),0)</f>
        <v>0</v>
      </c>
      <c r="J613" s="68">
        <f>+IFERROR(VLOOKUP($B613,[1]Feuil4!$1:$1048576,7,FALSE),0)</f>
        <v>0</v>
      </c>
      <c r="K613" s="68">
        <f>+IFERROR(VLOOKUP($B613,[1]Feuil4!$1:$1048576,8,FALSE),0)</f>
        <v>0</v>
      </c>
      <c r="L613" s="68">
        <f>+IFERROR(VLOOKUP($B613,[1]Feuil4!$1:$1048576,6,FALSE),0)</f>
        <v>0</v>
      </c>
      <c r="M613" s="68">
        <f>+IFERROR(VLOOKUP($B613,[1]Feuil4!$1:$1048576,5,FALSE),0)</f>
        <v>0</v>
      </c>
      <c r="N613" s="68">
        <f>+IFERROR(VLOOKUP($B613,[1]Feuil4!$1:$1048576,11,FALSE),0)</f>
        <v>0</v>
      </c>
      <c r="O613" s="68">
        <f>IFERROR(VLOOKUP(A613,'[2]TOTAL M11M12 par région'!$1:$1048576,14,FALSE),0)</f>
        <v>0</v>
      </c>
      <c r="P613" s="68">
        <f>IFERROR(VLOOKUP(A613,'[3]Recours excep-C2 2016'!$1:$1048576,36,FALSE),0)</f>
        <v>0</v>
      </c>
      <c r="Q613" s="70">
        <f t="shared" si="9"/>
        <v>0</v>
      </c>
    </row>
    <row r="614" spans="1:18" hidden="1" x14ac:dyDescent="0.25">
      <c r="A614" s="6" t="s">
        <v>769</v>
      </c>
      <c r="B614" s="6" t="s">
        <v>770</v>
      </c>
      <c r="C614" s="6" t="s">
        <v>20</v>
      </c>
      <c r="D614" s="64" t="s">
        <v>1265</v>
      </c>
      <c r="E614" s="68">
        <f>+IFERROR(VLOOKUP($B614,[1]Feuil4!$1:$1048576,10,FALSE),0)</f>
        <v>0</v>
      </c>
      <c r="F614" s="68">
        <f>+IFERROR(VLOOKUP($B614,[1]Feuil4!$1:$1048576,9,FALSE),0)</f>
        <v>0</v>
      </c>
      <c r="G614" s="68">
        <f>+IFERROR(VLOOKUP($B614,[1]Feuil4!$1:$1048576,4,FALSE),0)</f>
        <v>0</v>
      </c>
      <c r="H614" s="68">
        <f>+IFERROR(VLOOKUP($B614,[1]Feuil4!$1:$1048576,3,FALSE),0)</f>
        <v>0</v>
      </c>
      <c r="I614" s="68">
        <f>+IFERROR(VLOOKUP($B614,[1]Feuil4!$1:$1048576,2,FALSE),0)</f>
        <v>0</v>
      </c>
      <c r="J614" s="68">
        <f>+IFERROR(VLOOKUP($B614,[1]Feuil4!$1:$1048576,7,FALSE),0)</f>
        <v>0</v>
      </c>
      <c r="K614" s="68">
        <f>+IFERROR(VLOOKUP($B614,[1]Feuil4!$1:$1048576,8,FALSE),0)</f>
        <v>0</v>
      </c>
      <c r="L614" s="68">
        <f>+IFERROR(VLOOKUP($B614,[1]Feuil4!$1:$1048576,6,FALSE),0)</f>
        <v>0</v>
      </c>
      <c r="M614" s="68">
        <f>+IFERROR(VLOOKUP($B614,[1]Feuil4!$1:$1048576,5,FALSE),0)</f>
        <v>0</v>
      </c>
      <c r="N614" s="68">
        <f>+IFERROR(VLOOKUP($B614,[1]Feuil4!$1:$1048576,11,FALSE),0)</f>
        <v>0</v>
      </c>
      <c r="O614" s="68">
        <f>IFERROR(VLOOKUP(A614,'[2]TOTAL M11M12 par région'!$1:$1048576,14,FALSE),0)</f>
        <v>0</v>
      </c>
      <c r="P614" s="68">
        <f>IFERROR(VLOOKUP(A614,'[3]Recours excep-C2 2016'!$1:$1048576,36,FALSE),0)</f>
        <v>0</v>
      </c>
      <c r="Q614" s="70">
        <f t="shared" si="9"/>
        <v>0</v>
      </c>
      <c r="R614"/>
    </row>
    <row r="615" spans="1:18" hidden="1" x14ac:dyDescent="0.25">
      <c r="A615" s="6" t="s">
        <v>771</v>
      </c>
      <c r="B615" s="20" t="s">
        <v>772</v>
      </c>
      <c r="C615" s="6" t="s">
        <v>23</v>
      </c>
      <c r="D615" s="64" t="s">
        <v>1265</v>
      </c>
      <c r="E615" s="68">
        <f>+IFERROR(VLOOKUP($B615,[1]Feuil4!$1:$1048576,10,FALSE),0)</f>
        <v>0</v>
      </c>
      <c r="F615" s="68">
        <f>+IFERROR(VLOOKUP($B615,[1]Feuil4!$1:$1048576,9,FALSE),0)</f>
        <v>0</v>
      </c>
      <c r="G615" s="68">
        <f>+IFERROR(VLOOKUP($B615,[1]Feuil4!$1:$1048576,4,FALSE),0)</f>
        <v>0</v>
      </c>
      <c r="H615" s="68">
        <f>+IFERROR(VLOOKUP($B615,[1]Feuil4!$1:$1048576,3,FALSE),0)</f>
        <v>0</v>
      </c>
      <c r="I615" s="68">
        <f>+IFERROR(VLOOKUP($B615,[1]Feuil4!$1:$1048576,2,FALSE),0)</f>
        <v>0</v>
      </c>
      <c r="J615" s="68">
        <f>+IFERROR(VLOOKUP($B615,[1]Feuil4!$1:$1048576,7,FALSE),0)</f>
        <v>0</v>
      </c>
      <c r="K615" s="68">
        <f>+IFERROR(VLOOKUP($B615,[1]Feuil4!$1:$1048576,8,FALSE),0)</f>
        <v>0</v>
      </c>
      <c r="L615" s="68">
        <f>+IFERROR(VLOOKUP($B615,[1]Feuil4!$1:$1048576,6,FALSE),0)</f>
        <v>0</v>
      </c>
      <c r="M615" s="68">
        <f>+IFERROR(VLOOKUP($B615,[1]Feuil4!$1:$1048576,5,FALSE),0)</f>
        <v>0</v>
      </c>
      <c r="N615" s="68">
        <f>+IFERROR(VLOOKUP($B615,[1]Feuil4!$1:$1048576,11,FALSE),0)</f>
        <v>0</v>
      </c>
      <c r="O615" s="68">
        <f>IFERROR(VLOOKUP(A615,'[2]TOTAL M11M12 par région'!$1:$1048576,14,FALSE),0)</f>
        <v>0</v>
      </c>
      <c r="P615" s="68">
        <f>IFERROR(VLOOKUP(A615,'[3]Recours excep-C2 2016'!$1:$1048576,36,FALSE),0)</f>
        <v>0</v>
      </c>
      <c r="Q615" s="70">
        <f t="shared" si="9"/>
        <v>0</v>
      </c>
      <c r="R615"/>
    </row>
    <row r="616" spans="1:18" x14ac:dyDescent="0.25">
      <c r="A616" s="6" t="s">
        <v>779</v>
      </c>
      <c r="B616" s="6" t="s">
        <v>780</v>
      </c>
      <c r="C616" s="6" t="s">
        <v>17</v>
      </c>
      <c r="D616" s="6" t="s">
        <v>1266</v>
      </c>
      <c r="E616" s="68">
        <f>+IFERROR(VLOOKUP($B616,[1]Feuil4!$1:$1048576,10,FALSE),0)</f>
        <v>0</v>
      </c>
      <c r="F616" s="68">
        <f>+IFERROR(VLOOKUP($B616,[1]Feuil4!$1:$1048576,9,FALSE),0)</f>
        <v>0</v>
      </c>
      <c r="G616" s="68">
        <f>+IFERROR(VLOOKUP($B616,[1]Feuil4!$1:$1048576,4,FALSE),0)</f>
        <v>0</v>
      </c>
      <c r="H616" s="68">
        <f>+IFERROR(VLOOKUP($B616,[1]Feuil4!$1:$1048576,3,FALSE),0)</f>
        <v>0</v>
      </c>
      <c r="I616" s="68">
        <f>+IFERROR(VLOOKUP($B616,[1]Feuil4!$1:$1048576,2,FALSE),0)</f>
        <v>79440</v>
      </c>
      <c r="J616" s="68">
        <f>+IFERROR(VLOOKUP($B616,[1]Feuil4!$1:$1048576,7,FALSE),0)</f>
        <v>0</v>
      </c>
      <c r="K616" s="68">
        <f>+IFERROR(VLOOKUP($B616,[1]Feuil4!$1:$1048576,8,FALSE),0)</f>
        <v>0</v>
      </c>
      <c r="L616" s="68">
        <f>+IFERROR(VLOOKUP($B616,[1]Feuil4!$1:$1048576,6,FALSE),0)</f>
        <v>0</v>
      </c>
      <c r="M616" s="68">
        <f>+IFERROR(VLOOKUP($B616,[1]Feuil4!$1:$1048576,5,FALSE),0)</f>
        <v>0</v>
      </c>
      <c r="N616" s="68">
        <f>+IFERROR(VLOOKUP($B616,[1]Feuil4!$1:$1048576,11,FALSE),0)</f>
        <v>0</v>
      </c>
      <c r="O616" s="68">
        <f>IFERROR(VLOOKUP(A616,'[2]TOTAL M11M12 par région'!$1:$1048576,14,FALSE),0)</f>
        <v>49282.565653762547</v>
      </c>
      <c r="P616" s="68">
        <f>IFERROR(VLOOKUP(A616,'[3]Recours excep-C2 2016'!$1:$1048576,36,FALSE),0)</f>
        <v>142471.25980599292</v>
      </c>
      <c r="Q616" s="70">
        <f t="shared" si="9"/>
        <v>271193.82545975549</v>
      </c>
      <c r="R616"/>
    </row>
    <row r="617" spans="1:18" hidden="1" x14ac:dyDescent="0.25">
      <c r="A617" s="25" t="s">
        <v>777</v>
      </c>
      <c r="B617" s="6" t="s">
        <v>778</v>
      </c>
      <c r="C617" s="6" t="s">
        <v>23</v>
      </c>
      <c r="D617" s="6" t="s">
        <v>1267</v>
      </c>
      <c r="E617" s="68">
        <f>+IFERROR(VLOOKUP($B617,[1]Feuil4!$1:$1048576,10,FALSE),0)</f>
        <v>0</v>
      </c>
      <c r="F617" s="68">
        <f>+IFERROR(VLOOKUP($B617,[1]Feuil4!$1:$1048576,9,FALSE),0)</f>
        <v>0</v>
      </c>
      <c r="G617" s="68">
        <f>+IFERROR(VLOOKUP($B617,[1]Feuil4!$1:$1048576,4,FALSE),0)</f>
        <v>0</v>
      </c>
      <c r="H617" s="68">
        <f>+IFERROR(VLOOKUP($B617,[1]Feuil4!$1:$1048576,3,FALSE),0)</f>
        <v>0</v>
      </c>
      <c r="I617" s="68">
        <f>+IFERROR(VLOOKUP($B617,[1]Feuil4!$1:$1048576,2,FALSE),0)</f>
        <v>0</v>
      </c>
      <c r="J617" s="68">
        <f>+IFERROR(VLOOKUP($B617,[1]Feuil4!$1:$1048576,7,FALSE),0)</f>
        <v>0</v>
      </c>
      <c r="K617" s="68">
        <f>+IFERROR(VLOOKUP($B617,[1]Feuil4!$1:$1048576,8,FALSE),0)</f>
        <v>0</v>
      </c>
      <c r="L617" s="68">
        <f>+IFERROR(VLOOKUP($B617,[1]Feuil4!$1:$1048576,6,FALSE),0)</f>
        <v>0</v>
      </c>
      <c r="M617" s="68">
        <f>+IFERROR(VLOOKUP($B617,[1]Feuil4!$1:$1048576,5,FALSE),0)</f>
        <v>0</v>
      </c>
      <c r="N617" s="68">
        <f>+IFERROR(VLOOKUP($B617,[1]Feuil4!$1:$1048576,11,FALSE),0)</f>
        <v>0</v>
      </c>
      <c r="O617" s="68">
        <f>IFERROR(VLOOKUP(A617,'[2]TOTAL M11M12 par région'!$1:$1048576,14,FALSE),0)</f>
        <v>0</v>
      </c>
      <c r="P617" s="68">
        <f>IFERROR(VLOOKUP(A617,'[3]Recours excep-C2 2016'!$1:$1048576,36,FALSE),0)</f>
        <v>0</v>
      </c>
      <c r="Q617" s="70">
        <f t="shared" si="9"/>
        <v>0</v>
      </c>
      <c r="R617"/>
    </row>
    <row r="618" spans="1:18" x14ac:dyDescent="0.25">
      <c r="A618" s="6" t="s">
        <v>773</v>
      </c>
      <c r="B618" s="6" t="s">
        <v>774</v>
      </c>
      <c r="C618" s="6" t="s">
        <v>17</v>
      </c>
      <c r="D618" s="64" t="s">
        <v>1267</v>
      </c>
      <c r="E618" s="68">
        <f>+IFERROR(VLOOKUP($B618,[1]Feuil4!$1:$1048576,10,FALSE),0)</f>
        <v>0</v>
      </c>
      <c r="F618" s="68">
        <f>+IFERROR(VLOOKUP($B618,[1]Feuil4!$1:$1048576,9,FALSE),0)</f>
        <v>0</v>
      </c>
      <c r="G618" s="68">
        <f>+IFERROR(VLOOKUP($B618,[1]Feuil4!$1:$1048576,4,FALSE),0)</f>
        <v>0</v>
      </c>
      <c r="H618" s="68">
        <f>+IFERROR(VLOOKUP($B618,[1]Feuil4!$1:$1048576,3,FALSE),0)</f>
        <v>0</v>
      </c>
      <c r="I618" s="68">
        <f>+IFERROR(VLOOKUP($B618,[1]Feuil4!$1:$1048576,2,FALSE),0)</f>
        <v>0</v>
      </c>
      <c r="J618" s="68">
        <f>+IFERROR(VLOOKUP($B618,[1]Feuil4!$1:$1048576,7,FALSE),0)</f>
        <v>0</v>
      </c>
      <c r="K618" s="68">
        <f>+IFERROR(VLOOKUP($B618,[1]Feuil4!$1:$1048576,8,FALSE),0)</f>
        <v>0</v>
      </c>
      <c r="L618" s="68">
        <f>+IFERROR(VLOOKUP($B618,[1]Feuil4!$1:$1048576,6,FALSE),0)</f>
        <v>0</v>
      </c>
      <c r="M618" s="68">
        <f>+IFERROR(VLOOKUP($B618,[1]Feuil4!$1:$1048576,5,FALSE),0)</f>
        <v>0</v>
      </c>
      <c r="N618" s="68">
        <f>+IFERROR(VLOOKUP($B618,[1]Feuil4!$1:$1048576,11,FALSE),0)</f>
        <v>0</v>
      </c>
      <c r="O618" s="68">
        <f>IFERROR(VLOOKUP(A618,'[2]TOTAL M11M12 par région'!$1:$1048576,14,FALSE),0)</f>
        <v>35485.70021704174</v>
      </c>
      <c r="P618" s="68">
        <f>IFERROR(VLOOKUP(A618,'[3]Recours excep-C2 2016'!$1:$1048576,36,FALSE),0)</f>
        <v>503736.70763353363</v>
      </c>
      <c r="Q618" s="70">
        <f t="shared" si="9"/>
        <v>539222.4078505754</v>
      </c>
      <c r="R618"/>
    </row>
    <row r="619" spans="1:18" x14ac:dyDescent="0.25">
      <c r="A619" s="25" t="s">
        <v>852</v>
      </c>
      <c r="B619" s="6" t="s">
        <v>853</v>
      </c>
      <c r="C619" s="6" t="s">
        <v>23</v>
      </c>
      <c r="D619" s="64" t="s">
        <v>1267</v>
      </c>
      <c r="E619" s="68">
        <f>+IFERROR(VLOOKUP($B619,[1]Feuil4!$1:$1048576,10,FALSE),0)</f>
        <v>0</v>
      </c>
      <c r="F619" s="68">
        <f>+IFERROR(VLOOKUP($B619,[1]Feuil4!$1:$1048576,9,FALSE),0)</f>
        <v>0</v>
      </c>
      <c r="G619" s="68">
        <f>+IFERROR(VLOOKUP($B619,[1]Feuil4!$1:$1048576,4,FALSE),0)</f>
        <v>0</v>
      </c>
      <c r="H619" s="68">
        <f>+IFERROR(VLOOKUP($B619,[1]Feuil4!$1:$1048576,3,FALSE),0)</f>
        <v>0</v>
      </c>
      <c r="I619" s="68">
        <f>+IFERROR(VLOOKUP($B619,[1]Feuil4!$1:$1048576,2,FALSE),0)</f>
        <v>0</v>
      </c>
      <c r="J619" s="68">
        <f>+IFERROR(VLOOKUP($B619,[1]Feuil4!$1:$1048576,7,FALSE),0)</f>
        <v>0</v>
      </c>
      <c r="K619" s="68">
        <f>+IFERROR(VLOOKUP($B619,[1]Feuil4!$1:$1048576,8,FALSE),0)</f>
        <v>0</v>
      </c>
      <c r="L619" s="68">
        <f>+IFERROR(VLOOKUP($B619,[1]Feuil4!$1:$1048576,6,FALSE),0)</f>
        <v>0</v>
      </c>
      <c r="M619" s="68">
        <f>+IFERROR(VLOOKUP($B619,[1]Feuil4!$1:$1048576,5,FALSE),0)</f>
        <v>0</v>
      </c>
      <c r="N619" s="68">
        <f>+IFERROR(VLOOKUP($B619,[1]Feuil4!$1:$1048576,11,FALSE),0)</f>
        <v>0</v>
      </c>
      <c r="O619" s="68">
        <f>IFERROR(VLOOKUP(A619,'[2]TOTAL M11M12 par région'!$1:$1048576,14,FALSE),0)</f>
        <v>3156.3200936202193</v>
      </c>
      <c r="P619" s="68">
        <f>IFERROR(VLOOKUP(A619,'[3]Recours excep-C2 2016'!$1:$1048576,36,FALSE),0)</f>
        <v>0</v>
      </c>
      <c r="Q619" s="70">
        <f t="shared" si="9"/>
        <v>3156.3200936202193</v>
      </c>
      <c r="R619"/>
    </row>
    <row r="620" spans="1:18" x14ac:dyDescent="0.25">
      <c r="A620" s="25" t="s">
        <v>854</v>
      </c>
      <c r="B620" s="6" t="s">
        <v>1006</v>
      </c>
      <c r="C620" s="6" t="s">
        <v>78</v>
      </c>
      <c r="D620" s="64" t="s">
        <v>1267</v>
      </c>
      <c r="E620" s="68">
        <f>+IFERROR(VLOOKUP($B620,[1]Feuil4!$1:$1048576,10,FALSE),0)</f>
        <v>0</v>
      </c>
      <c r="F620" s="68">
        <f>+IFERROR(VLOOKUP($B620,[1]Feuil4!$1:$1048576,9,FALSE),0)</f>
        <v>0</v>
      </c>
      <c r="G620" s="68">
        <f>+IFERROR(VLOOKUP($B620,[1]Feuil4!$1:$1048576,4,FALSE),0)</f>
        <v>0</v>
      </c>
      <c r="H620" s="68">
        <f>+IFERROR(VLOOKUP($B620,[1]Feuil4!$1:$1048576,3,FALSE),0)</f>
        <v>0</v>
      </c>
      <c r="I620" s="68">
        <f>+IFERROR(VLOOKUP($B620,[1]Feuil4!$1:$1048576,2,FALSE),0)</f>
        <v>0</v>
      </c>
      <c r="J620" s="68">
        <f>+IFERROR(VLOOKUP($B620,[1]Feuil4!$1:$1048576,7,FALSE),0)</f>
        <v>0</v>
      </c>
      <c r="K620" s="68">
        <f>+IFERROR(VLOOKUP($B620,[1]Feuil4!$1:$1048576,8,FALSE),0)</f>
        <v>0</v>
      </c>
      <c r="L620" s="68">
        <f>+IFERROR(VLOOKUP($B620,[1]Feuil4!$1:$1048576,6,FALSE),0)</f>
        <v>0</v>
      </c>
      <c r="M620" s="68">
        <f>+IFERROR(VLOOKUP($B620,[1]Feuil4!$1:$1048576,5,FALSE),0)</f>
        <v>0</v>
      </c>
      <c r="N620" s="68">
        <f>+IFERROR(VLOOKUP($B620,[1]Feuil4!$1:$1048576,11,FALSE),0)</f>
        <v>0</v>
      </c>
      <c r="O620" s="68">
        <f>IFERROR(VLOOKUP(A620,'[2]TOTAL M11M12 par région'!$1:$1048576,14,FALSE),0)</f>
        <v>1278.0990107280531</v>
      </c>
      <c r="P620" s="68">
        <f>IFERROR(VLOOKUP(A620,'[3]Recours excep-C2 2016'!$1:$1048576,36,FALSE),0)</f>
        <v>0</v>
      </c>
      <c r="Q620" s="70">
        <f t="shared" si="9"/>
        <v>1278.0990107280531</v>
      </c>
      <c r="R620"/>
    </row>
    <row r="621" spans="1:18" x14ac:dyDescent="0.25">
      <c r="A621" s="6" t="s">
        <v>775</v>
      </c>
      <c r="B621" s="20" t="s">
        <v>776</v>
      </c>
      <c r="C621" s="6" t="s">
        <v>78</v>
      </c>
      <c r="D621" s="64" t="s">
        <v>1267</v>
      </c>
      <c r="E621" s="68">
        <f>+IFERROR(VLOOKUP($B621,[1]Feuil4!$1:$1048576,10,FALSE),0)</f>
        <v>0</v>
      </c>
      <c r="F621" s="68">
        <f>+IFERROR(VLOOKUP($B621,[1]Feuil4!$1:$1048576,9,FALSE),0)</f>
        <v>0</v>
      </c>
      <c r="G621" s="68">
        <f>+IFERROR(VLOOKUP($B621,[1]Feuil4!$1:$1048576,4,FALSE),0)</f>
        <v>0</v>
      </c>
      <c r="H621" s="68">
        <f>+IFERROR(VLOOKUP($B621,[1]Feuil4!$1:$1048576,3,FALSE),0)</f>
        <v>0</v>
      </c>
      <c r="I621" s="68">
        <f>+IFERROR(VLOOKUP($B621,[1]Feuil4!$1:$1048576,2,FALSE),0)</f>
        <v>0</v>
      </c>
      <c r="J621" s="68">
        <f>+IFERROR(VLOOKUP($B621,[1]Feuil4!$1:$1048576,7,FALSE),0)</f>
        <v>0</v>
      </c>
      <c r="K621" s="68">
        <f>+IFERROR(VLOOKUP($B621,[1]Feuil4!$1:$1048576,8,FALSE),0)</f>
        <v>0</v>
      </c>
      <c r="L621" s="68">
        <f>+IFERROR(VLOOKUP($B621,[1]Feuil4!$1:$1048576,6,FALSE),0)</f>
        <v>0</v>
      </c>
      <c r="M621" s="68">
        <f>+IFERROR(VLOOKUP($B621,[1]Feuil4!$1:$1048576,5,FALSE),0)</f>
        <v>0</v>
      </c>
      <c r="N621" s="68">
        <f>+IFERROR(VLOOKUP($B621,[1]Feuil4!$1:$1048576,11,FALSE),0)</f>
        <v>0</v>
      </c>
      <c r="O621" s="68">
        <f>IFERROR(VLOOKUP(A621,'[2]TOTAL M11M12 par région'!$1:$1048576,14,FALSE),0)</f>
        <v>15656.712881418658</v>
      </c>
      <c r="P621" s="68">
        <f>IFERROR(VLOOKUP(A621,'[3]Recours excep-C2 2016'!$1:$1048576,36,FALSE),0)</f>
        <v>0</v>
      </c>
      <c r="Q621" s="70">
        <f t="shared" si="9"/>
        <v>15656.712881418658</v>
      </c>
      <c r="R621"/>
    </row>
    <row r="622" spans="1:18" x14ac:dyDescent="0.25">
      <c r="A622" s="17"/>
      <c r="B622" s="18"/>
      <c r="C622" s="17"/>
      <c r="D622" s="17"/>
      <c r="E622" s="22">
        <f t="shared" ref="E622:Q622" si="10">SUM(E2:E621)</f>
        <v>295860</v>
      </c>
      <c r="F622" s="22">
        <f t="shared" si="10"/>
        <v>54162</v>
      </c>
      <c r="G622" s="22">
        <f t="shared" si="10"/>
        <v>15097632</v>
      </c>
      <c r="H622" s="22">
        <f t="shared" si="10"/>
        <v>240370</v>
      </c>
      <c r="I622" s="22">
        <f t="shared" si="10"/>
        <v>4624837</v>
      </c>
      <c r="J622" s="22">
        <f t="shared" si="10"/>
        <v>4399323</v>
      </c>
      <c r="K622" s="22">
        <f t="shared" si="10"/>
        <v>146909</v>
      </c>
      <c r="L622" s="22">
        <f t="shared" si="10"/>
        <v>1005634</v>
      </c>
      <c r="M622" s="22">
        <f t="shared" si="10"/>
        <v>146586</v>
      </c>
      <c r="N622" s="22">
        <f t="shared" si="10"/>
        <v>304740</v>
      </c>
      <c r="O622" s="69">
        <f t="shared" si="10"/>
        <v>15975960.400167786</v>
      </c>
      <c r="P622" s="22">
        <f t="shared" si="10"/>
        <v>49505131.119613707</v>
      </c>
      <c r="Q622" s="22">
        <f t="shared" si="10"/>
        <v>91797144.519781604</v>
      </c>
      <c r="R622"/>
    </row>
    <row r="623" spans="1:18" x14ac:dyDescent="0.25">
      <c r="A623" s="75" t="s">
        <v>1268</v>
      </c>
      <c r="B623" s="76" t="s">
        <v>1269</v>
      </c>
      <c r="C623" s="75" t="s">
        <v>1270</v>
      </c>
      <c r="D623" s="75" t="s">
        <v>1271</v>
      </c>
      <c r="E623" s="77">
        <f>+IFERROR(VLOOKUP($B623,[1]Feuil4!$1:$1048576,10,FALSE),0)</f>
        <v>0</v>
      </c>
      <c r="F623" s="77">
        <f>+IFERROR(VLOOKUP($B623,[1]Feuil4!$1:$1048576,8,FALSE),0)</f>
        <v>0</v>
      </c>
      <c r="G623" s="77">
        <f>+IFERROR(VLOOKUP($B623,[1]Feuil4!$1:$1048576,4,FALSE),0)</f>
        <v>0</v>
      </c>
      <c r="H623" s="77">
        <f>+IFERROR(VLOOKUP($B623,[1]Feuil4!$1:$1048576,3,FALSE),0)</f>
        <v>0</v>
      </c>
      <c r="I623" s="77">
        <f>+IFERROR(VLOOKUP($B623,[1]Feuil4!$1:$1048576,2,FALSE),0)</f>
        <v>0</v>
      </c>
      <c r="J623" s="77">
        <f>+IFERROR(VLOOKUP($B623,[1]Feuil4!$1:$1048576,7,FALSE),0)</f>
        <v>0</v>
      </c>
      <c r="K623" s="77">
        <f>+IFERROR(VLOOKUP($B623,[1]Feuil4!$1:$1048576,8,FALSE),0)</f>
        <v>0</v>
      </c>
      <c r="L623" s="77">
        <f>+IFERROR(VLOOKUP($B623,[1]Feuil4!$1:$1048576,6,FALSE),0)</f>
        <v>0</v>
      </c>
      <c r="M623" s="77">
        <f>+IFERROR(VLOOKUP($B623,[1]Feuil4!$1:$1048576,5,FALSE),0)</f>
        <v>0</v>
      </c>
      <c r="N623" s="77">
        <f>+IFERROR(VLOOKUP($B623,[1]Feuil4!$1:$1048576,11,FALSE),0)</f>
        <v>0</v>
      </c>
      <c r="O623" s="77">
        <f>IFERROR(VLOOKUP(A623,'[2]TOTAL M11M12 par région'!$1:$1048576,14,FALSE),0)</f>
        <v>82747.611184525944</v>
      </c>
      <c r="P623" s="77">
        <v>9668.9055132074682</v>
      </c>
      <c r="Q623" s="77">
        <f>SUM(E623:P623)</f>
        <v>92416.516697733416</v>
      </c>
    </row>
    <row r="624" spans="1:18" x14ac:dyDescent="0.25"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/>
    </row>
    <row r="625" spans="15:18" x14ac:dyDescent="0.25">
      <c r="O625" s="31"/>
      <c r="Q625" s="32"/>
      <c r="R625"/>
    </row>
    <row r="626" spans="15:18" x14ac:dyDescent="0.25">
      <c r="Q626" s="32"/>
      <c r="R626"/>
    </row>
  </sheetData>
  <autoFilter ref="A1:Q623">
    <filterColumn colId="16">
      <filters blank="1">
        <filter val="1 022 147"/>
        <filter val="1 048"/>
        <filter val="1 066"/>
        <filter val="1 088"/>
        <filter val="1 113"/>
        <filter val="1 125"/>
        <filter val="1 133"/>
        <filter val="1 192"/>
        <filter val="1 193"/>
        <filter val="1 199 207"/>
        <filter val="1 218"/>
        <filter val="1 230"/>
        <filter val="1 266"/>
        <filter val="1 278"/>
        <filter val="1 313 608"/>
        <filter val="1 346 075"/>
        <filter val="1 373 925"/>
        <filter val="1 415"/>
        <filter val="1 424 712"/>
        <filter val="1 432"/>
        <filter val="1 444"/>
        <filter val="1 470 007"/>
        <filter val="1 515 193"/>
        <filter val="1 531 792"/>
        <filter val="1 537 822"/>
        <filter val="1 555"/>
        <filter val="1 569 620"/>
        <filter val="1 604"/>
        <filter val="1 633"/>
        <filter val="1 670 909"/>
        <filter val="1 692"/>
        <filter val="1 710 798"/>
        <filter val="1 736"/>
        <filter val="1 770"/>
        <filter val="1 780"/>
        <filter val="1 794"/>
        <filter val="1 818"/>
        <filter val="1 872"/>
        <filter val="1 925"/>
        <filter val="1 934"/>
        <filter val="1 957"/>
        <filter val="1 965"/>
        <filter val="1 974"/>
        <filter val="1 979"/>
        <filter val="10 151"/>
        <filter val="10 227"/>
        <filter val="10 229"/>
        <filter val="10 333"/>
        <filter val="10 370"/>
        <filter val="10 633"/>
        <filter val="10 665"/>
        <filter val="101 530"/>
        <filter val="102 932"/>
        <filter val="103 047"/>
        <filter val="103 476"/>
        <filter val="104 127"/>
        <filter val="105 198"/>
        <filter val="106"/>
        <filter val="109 850"/>
        <filter val="11 000"/>
        <filter val="11 105"/>
        <filter val="11 168"/>
        <filter val="11 200"/>
        <filter val="11 278"/>
        <filter val="11 291"/>
        <filter val="11 470"/>
        <filter val="11 532"/>
        <filter val="11 622"/>
        <filter val="11 634"/>
        <filter val="11 721"/>
        <filter val="11 817"/>
        <filter val="111 281"/>
        <filter val="113 993"/>
        <filter val="114 157"/>
        <filter val="114 251"/>
        <filter val="118 340"/>
        <filter val="119 860"/>
        <filter val="12 116"/>
        <filter val="12 226"/>
        <filter val="12 248"/>
        <filter val="12 390"/>
        <filter val="12 509"/>
        <filter val="12 886"/>
        <filter val="12 913"/>
        <filter val="12 985"/>
        <filter val="120 380"/>
        <filter val="120 694"/>
        <filter val="121"/>
        <filter val="122 008"/>
        <filter val="122 972"/>
        <filter val="123"/>
        <filter val="123 049"/>
        <filter val="123 509"/>
        <filter val="125"/>
        <filter val="129"/>
        <filter val="129 994"/>
        <filter val="13 034"/>
        <filter val="13 114"/>
        <filter val="13 231"/>
        <filter val="13 367"/>
        <filter val="13 410"/>
        <filter val="13 523"/>
        <filter val="13 541"/>
        <filter val="13 584"/>
        <filter val="13 664"/>
        <filter val="13 853"/>
        <filter val="13 889"/>
        <filter val="136"/>
        <filter val="14 147"/>
        <filter val="14 169"/>
        <filter val="14 270"/>
        <filter val="14 329"/>
        <filter val="14 551"/>
        <filter val="14 637"/>
        <filter val="14 707"/>
        <filter val="14 998"/>
        <filter val="140"/>
        <filter val="140 779"/>
        <filter val="15 083"/>
        <filter val="15 133"/>
        <filter val="15 251"/>
        <filter val="15 336"/>
        <filter val="15 381"/>
        <filter val="15 626"/>
        <filter val="15 657"/>
        <filter val="15 724"/>
        <filter val="15 858"/>
        <filter val="15 878"/>
        <filter val="150 133"/>
        <filter val="150 473"/>
        <filter val="150 852"/>
        <filter val="151 603"/>
        <filter val="152"/>
        <filter val="156 600"/>
        <filter val="157 376"/>
        <filter val="158 205"/>
        <filter val="158 504"/>
        <filter val="159 697"/>
        <filter val="16 029"/>
        <filter val="16 291"/>
        <filter val="16 450"/>
        <filter val="16 686"/>
        <filter val="16 758"/>
        <filter val="16 846"/>
        <filter val="16 912"/>
        <filter val="163"/>
        <filter val="166 997"/>
        <filter val="168 215"/>
        <filter val="168 262"/>
        <filter val="17 025"/>
        <filter val="17 234"/>
        <filter val="17 480"/>
        <filter val="17 493"/>
        <filter val="17 649"/>
        <filter val="17 685"/>
        <filter val="17 850"/>
        <filter val="17 872"/>
        <filter val="175 216"/>
        <filter val="18 572"/>
        <filter val="18 712"/>
        <filter val="18 781"/>
        <filter val="18 825"/>
        <filter val="18 938"/>
        <filter val="183 506"/>
        <filter val="19 381"/>
        <filter val="19 560"/>
        <filter val="19 867"/>
        <filter val="19 920"/>
        <filter val="190"/>
        <filter val="192 846"/>
        <filter val="193 725"/>
        <filter val="2 132"/>
        <filter val="2 139"/>
        <filter val="2 174"/>
        <filter val="2 177"/>
        <filter val="2 194 487"/>
        <filter val="2 252 624"/>
        <filter val="-2 263 929"/>
        <filter val="2 270"/>
        <filter val="2 407"/>
        <filter val="2 436"/>
        <filter val="2 462 077"/>
        <filter val="2 567"/>
        <filter val="2 674"/>
        <filter val="2 688 633"/>
        <filter val="2 701 791"/>
        <filter val="2 721"/>
        <filter val="2 741 653"/>
        <filter val="2 777"/>
        <filter val="2 808"/>
        <filter val="2 893"/>
        <filter val="-2 959 924"/>
        <filter val="2 970"/>
        <filter val="2 984 248"/>
        <filter val="20 156"/>
        <filter val="20 504"/>
        <filter val="20 509"/>
        <filter val="20 540"/>
        <filter val="20 879"/>
        <filter val="20 928"/>
        <filter val="21 166"/>
        <filter val="21 246"/>
        <filter val="21 339"/>
        <filter val="21 487"/>
        <filter val="21 494"/>
        <filter val="21 628"/>
        <filter val="22 062"/>
        <filter val="22 400"/>
        <filter val="22 642"/>
        <filter val="22 994"/>
        <filter val="221 706"/>
        <filter val="225 276"/>
        <filter val="225 706"/>
        <filter val="23 092"/>
        <filter val="23 109"/>
        <filter val="23 757"/>
        <filter val="23 777 894"/>
        <filter val="23 846"/>
        <filter val="23 924"/>
        <filter val="24 011"/>
        <filter val="24 089"/>
        <filter val="24 401"/>
        <filter val="24 615"/>
        <filter val="242 597"/>
        <filter val="243 065"/>
        <filter val="246"/>
        <filter val="247 045"/>
        <filter val="25"/>
        <filter val="25 667"/>
        <filter val="25 747"/>
        <filter val="250 553"/>
        <filter val="256 208"/>
        <filter val="26 045"/>
        <filter val="26 535"/>
        <filter val="26 634"/>
        <filter val="266 104"/>
        <filter val="27 145"/>
        <filter val="27 543"/>
        <filter val="27 864"/>
        <filter val="27 888"/>
        <filter val="27 927"/>
        <filter val="271 194"/>
        <filter val="28"/>
        <filter val="28 006"/>
        <filter val="28 155"/>
        <filter val="28 222"/>
        <filter val="28 382"/>
        <filter val="28 842"/>
        <filter val="286 010"/>
        <filter val="29 502"/>
        <filter val="29 562"/>
        <filter val="294 934"/>
        <filter val="3 048"/>
        <filter val="3 143"/>
        <filter val="3 156"/>
        <filter val="3 209"/>
        <filter val="3 215"/>
        <filter val="3 265"/>
        <filter val="3 369"/>
        <filter val="3 413"/>
        <filter val="3 497"/>
        <filter val="3 539"/>
        <filter val="3 607"/>
        <filter val="3 701"/>
        <filter val="3 761 318"/>
        <filter val="3 774"/>
        <filter val="3 847"/>
        <filter val="3 859"/>
        <filter val="3 901"/>
        <filter val="3 934"/>
        <filter val="3 984"/>
        <filter val="30 065"/>
        <filter val="30 207"/>
        <filter val="30 211"/>
        <filter val="30 320"/>
        <filter val="30 720"/>
        <filter val="31 014"/>
        <filter val="31 801"/>
        <filter val="31 863"/>
        <filter val="31 905"/>
        <filter val="32 010"/>
        <filter val="32 049"/>
        <filter val="32 089"/>
        <filter val="32 344"/>
        <filter val="33 162"/>
        <filter val="33 443"/>
        <filter val="33 531"/>
        <filter val="33 829"/>
        <filter val="332 621"/>
        <filter val="-338 373"/>
        <filter val="34 552"/>
        <filter val="34 576"/>
        <filter val="34 578"/>
        <filter val="35 351"/>
        <filter val="35 612"/>
        <filter val="35 942"/>
        <filter val="35 975"/>
        <filter val="36 492"/>
        <filter val="36 688"/>
        <filter val="361 185"/>
        <filter val="37"/>
        <filter val="37 181"/>
        <filter val="37 759"/>
        <filter val="373 109"/>
        <filter val="38 105"/>
        <filter val="38 249"/>
        <filter val="38 268"/>
        <filter val="38 573"/>
        <filter val="38 574"/>
        <filter val="38 620"/>
        <filter val="38 823"/>
        <filter val="385 119"/>
        <filter val="39 069"/>
        <filter val="39 070"/>
        <filter val="39 335"/>
        <filter val="39 382"/>
        <filter val="397 391"/>
        <filter val="4 011"/>
        <filter val="4 122"/>
        <filter val="4 184"/>
        <filter val="4 364"/>
        <filter val="4 492"/>
        <filter val="4 599"/>
        <filter val="4 898"/>
        <filter val="4 992"/>
        <filter val="40 064"/>
        <filter val="40 432"/>
        <filter val="40 654"/>
        <filter val="406 491"/>
        <filter val="41 187"/>
        <filter val="41 859"/>
        <filter val="42 316"/>
        <filter val="42 560"/>
        <filter val="421 241"/>
        <filter val="43 649"/>
        <filter val="44 540"/>
        <filter val="45 354"/>
        <filter val="45 681"/>
        <filter val="455"/>
        <filter val="46 253"/>
        <filter val="47 299"/>
        <filter val="470 693"/>
        <filter val="479"/>
        <filter val="48 440"/>
        <filter val="48 708"/>
        <filter val="48 966"/>
        <filter val="49 387"/>
        <filter val="5 012"/>
        <filter val="5 050"/>
        <filter val="5 105"/>
        <filter val="5 134"/>
        <filter val="5 186"/>
        <filter val="5 188"/>
        <filter val="5 297"/>
        <filter val="5 306"/>
        <filter val="5 358"/>
        <filter val="5 365"/>
        <filter val="5 476"/>
        <filter val="5 535"/>
        <filter val="5 546"/>
        <filter val="5 549"/>
        <filter val="5 562"/>
        <filter val="5 688"/>
        <filter val="5 720"/>
        <filter val="5 773"/>
        <filter val="5 776"/>
        <filter val="5 878"/>
        <filter val="5 883"/>
        <filter val="5 960"/>
        <filter val="51"/>
        <filter val="51 234"/>
        <filter val="53 091"/>
        <filter val="53 837"/>
        <filter val="533 796"/>
        <filter val="539 222"/>
        <filter val="54 662"/>
        <filter val="544"/>
        <filter val="549 005"/>
        <filter val="55 385"/>
        <filter val="55 432"/>
        <filter val="55 460"/>
        <filter val="553"/>
        <filter val="57 070"/>
        <filter val="57 095"/>
        <filter val="570"/>
        <filter val="575"/>
        <filter val="58 605"/>
        <filter val="580"/>
        <filter val="59 077"/>
        <filter val="59 447"/>
        <filter val="594 860"/>
        <filter val="6 006"/>
        <filter val="6 076"/>
        <filter val="6 158"/>
        <filter val="6 193"/>
        <filter val="6 206"/>
        <filter val="6 332"/>
        <filter val="6 419"/>
        <filter val="6 659"/>
        <filter val="6 748"/>
        <filter val="6 757"/>
        <filter val="6 849"/>
        <filter val="6 899"/>
        <filter val="6 913"/>
        <filter val="6 953"/>
        <filter val="61 495"/>
        <filter val="62 540"/>
        <filter val="63 161"/>
        <filter val="63 607"/>
        <filter val="636 290"/>
        <filter val="64 221"/>
        <filter val="64 381"/>
        <filter val="64 555"/>
        <filter val="642"/>
        <filter val="644"/>
        <filter val="65 330"/>
        <filter val="65 791"/>
        <filter val="66 350"/>
        <filter val="667"/>
        <filter val="67 099"/>
        <filter val="68 491"/>
        <filter val="684"/>
        <filter val="688"/>
        <filter val="7 034"/>
        <filter val="7 201"/>
        <filter val="7 273"/>
        <filter val="7 362"/>
        <filter val="7 436 117"/>
        <filter val="7 514"/>
        <filter val="7 591"/>
        <filter val="7 701"/>
        <filter val="7 711"/>
        <filter val="7 902"/>
        <filter val="7 999"/>
        <filter val="71 249"/>
        <filter val="71 800"/>
        <filter val="71 927"/>
        <filter val="731"/>
        <filter val="-74 672"/>
        <filter val="74 751"/>
        <filter val="74 924"/>
        <filter val="749"/>
        <filter val="76 039"/>
        <filter val="77 298"/>
        <filter val="77 829"/>
        <filter val="78 844"/>
        <filter val="-79 252"/>
        <filter val="79 458"/>
        <filter val="8 067"/>
        <filter val="8 100"/>
        <filter val="8 163"/>
        <filter val="8 183"/>
        <filter val="8 297"/>
        <filter val="8 460"/>
        <filter val="8 469"/>
        <filter val="8 484"/>
        <filter val="8 771"/>
        <filter val="8 831"/>
        <filter val="8 867"/>
        <filter val="8 931"/>
        <filter val="8 985"/>
        <filter val="80 631"/>
        <filter val="82 434"/>
        <filter val="85 934"/>
        <filter val="856 648"/>
        <filter val="87 296"/>
        <filter val="872"/>
        <filter val="89 672"/>
        <filter val="9 081"/>
        <filter val="9 153"/>
        <filter val="9 466"/>
        <filter val="9 516"/>
        <filter val="9 520"/>
        <filter val="9 627"/>
        <filter val="9 650"/>
        <filter val="9 768"/>
        <filter val="9 841"/>
        <filter val="9 893"/>
        <filter val="91 797 145"/>
        <filter val="912 299"/>
        <filter val="924 217"/>
        <filter val="95 038"/>
        <filter val="95 183"/>
        <filter val="95 447"/>
        <filter val="97 153"/>
        <filter val="980 801"/>
        <filter val="994"/>
      </filters>
    </filterColumn>
    <sortState ref="A2:AB590">
      <sortCondition ref="D1:D590"/>
    </sortState>
  </autoFilter>
  <sortState ref="A2:AC590">
    <sortCondition ref="D2:D590"/>
    <sortCondition ref="A2:A590"/>
  </sortState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harvey.wiernik</cp:lastModifiedBy>
  <dcterms:created xsi:type="dcterms:W3CDTF">2017-02-06T15:01:10Z</dcterms:created>
  <dcterms:modified xsi:type="dcterms:W3CDTF">2017-11-23T11:10:00Z</dcterms:modified>
</cp:coreProperties>
</file>