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0" yWindow="-15" windowWidth="12495" windowHeight="11715"/>
  </bookViews>
  <sheets>
    <sheet name="Recours excep-C2 2017" sheetId="10" r:id="rId1"/>
  </sheets>
  <externalReferences>
    <externalReference r:id="rId2"/>
  </externalReferences>
  <definedNames>
    <definedName name="_xlnm._FilterDatabase" localSheetId="0" hidden="1">'Recours excep-C2 2017'!$A$2:$AJ$222</definedName>
    <definedName name="DMS">#REF!</definedName>
    <definedName name="_xlnm.Print_Titles" localSheetId="0">'Recours excep-C2 2017'!$2:$2</definedName>
    <definedName name="res">'[1]Résultat ICR'!#REF!</definedName>
    <definedName name="Res_icr">#REF!</definedName>
    <definedName name="resddd">#REF!</definedName>
    <definedName name="tab_dms">#REF!</definedName>
  </definedNames>
  <calcPr calcId="145621"/>
</workbook>
</file>

<file path=xl/calcChain.xml><?xml version="1.0" encoding="utf-8"?>
<calcChain xmlns="http://schemas.openxmlformats.org/spreadsheetml/2006/main">
  <c r="D3" i="10" l="1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D3" i="10"/>
  <c r="C3" i="10"/>
  <c r="AE11" i="10" l="1"/>
  <c r="AE13" i="10"/>
  <c r="AE29" i="10"/>
  <c r="AE30" i="10"/>
  <c r="AE56" i="10"/>
  <c r="AE63" i="10"/>
  <c r="AE82" i="10"/>
  <c r="AE96" i="10"/>
  <c r="AE125" i="10"/>
  <c r="AE150" i="10"/>
  <c r="AE159" i="10"/>
  <c r="AE16" i="10"/>
  <c r="AE21" i="10"/>
  <c r="AE27" i="10"/>
  <c r="AE33" i="10"/>
  <c r="AE35" i="10"/>
  <c r="AE39" i="10"/>
  <c r="AE47" i="10"/>
  <c r="AE49" i="10"/>
  <c r="AE73" i="10"/>
  <c r="AE78" i="10"/>
  <c r="AE90" i="10"/>
  <c r="AE91" i="10"/>
  <c r="AE93" i="10"/>
  <c r="AE95" i="10"/>
  <c r="AE104" i="10"/>
  <c r="AE120" i="10"/>
  <c r="AE121" i="10"/>
  <c r="AE128" i="10"/>
  <c r="AE146" i="10"/>
  <c r="AE151" i="10"/>
  <c r="AE166" i="10"/>
  <c r="AE181" i="10"/>
  <c r="AE205" i="10"/>
  <c r="AE206" i="10"/>
  <c r="AE172" i="10"/>
  <c r="AE9" i="10"/>
  <c r="AE212" i="10"/>
  <c r="AE220" i="10"/>
  <c r="AE45" i="10"/>
  <c r="AE68" i="10"/>
  <c r="AE119" i="10"/>
  <c r="AE156" i="10"/>
  <c r="AE196" i="10"/>
  <c r="AE122" i="10"/>
  <c r="AE4" i="10"/>
  <c r="AE86" i="10"/>
  <c r="AE149" i="10"/>
  <c r="AE169" i="10"/>
  <c r="AE178" i="10"/>
  <c r="AE190" i="10"/>
  <c r="AE209" i="10"/>
  <c r="AE216" i="10" l="1"/>
  <c r="AE19" i="10"/>
  <c r="AE136" i="10"/>
  <c r="AE170" i="10"/>
  <c r="AE129" i="10"/>
  <c r="AE163" i="10"/>
  <c r="AE167" i="10"/>
  <c r="AE173" i="10"/>
  <c r="AE194" i="10"/>
  <c r="AE200" i="10"/>
  <c r="AE208" i="10"/>
  <c r="AE210" i="10"/>
  <c r="AE213" i="10"/>
  <c r="AE52" i="10"/>
  <c r="AE58" i="10"/>
  <c r="AE101" i="10"/>
  <c r="AE185" i="10"/>
  <c r="AE207" i="10"/>
  <c r="AE31" i="10"/>
  <c r="AE57" i="10"/>
  <c r="AE75" i="10"/>
  <c r="AE102" i="10"/>
  <c r="AE113" i="10"/>
  <c r="AE133" i="10"/>
  <c r="AE144" i="10"/>
  <c r="AE221" i="10" l="1"/>
  <c r="AE202" i="10"/>
  <c r="AE204" i="10"/>
  <c r="AE174" i="10"/>
  <c r="AE25" i="10"/>
  <c r="AE98" i="10"/>
  <c r="AE105" i="10"/>
  <c r="AE116" i="10"/>
  <c r="AE6" i="10"/>
  <c r="AE7" i="10"/>
  <c r="AE10" i="10"/>
  <c r="AE17" i="10"/>
  <c r="AE20" i="10"/>
  <c r="AE22" i="10"/>
  <c r="AE24" i="10"/>
  <c r="AE32" i="10"/>
  <c r="AE36" i="10"/>
  <c r="AE38" i="10"/>
  <c r="AE42" i="10"/>
  <c r="AE46" i="10"/>
  <c r="AE53" i="10"/>
  <c r="AE64" i="10"/>
  <c r="AE65" i="10"/>
  <c r="AE67" i="10"/>
  <c r="AE71" i="10"/>
  <c r="AE72" i="10"/>
  <c r="AE74" i="10"/>
  <c r="AE77" i="10"/>
  <c r="AE81" i="10"/>
  <c r="AE88" i="10"/>
  <c r="AE92" i="10"/>
  <c r="AE94" i="10"/>
  <c r="AE97" i="10"/>
  <c r="AE106" i="10"/>
  <c r="AE109" i="10"/>
  <c r="AE111" i="10"/>
  <c r="AE112" i="10"/>
  <c r="AE115" i="10"/>
  <c r="AE118" i="10"/>
  <c r="AE135" i="10"/>
  <c r="AE137" i="10"/>
  <c r="AE139" i="10"/>
  <c r="AE141" i="10"/>
  <c r="AE152" i="10"/>
  <c r="AE153" i="10"/>
  <c r="AE154" i="10"/>
  <c r="AE160" i="10"/>
  <c r="AE161" i="10"/>
  <c r="AE189" i="10"/>
  <c r="AE192" i="10"/>
  <c r="AE198" i="10"/>
  <c r="AE201" i="10"/>
  <c r="AE203" i="10"/>
  <c r="AE215" i="10"/>
  <c r="AE219" i="10"/>
  <c r="AE15" i="10"/>
  <c r="AE34" i="10"/>
  <c r="AE50" i="10"/>
  <c r="AE62" i="10"/>
  <c r="AE100" i="10"/>
  <c r="AE186" i="10" l="1"/>
  <c r="AE180" i="10"/>
  <c r="AE155" i="10"/>
  <c r="AE85" i="10"/>
  <c r="AE211" i="10"/>
  <c r="AE176" i="10"/>
  <c r="AE147" i="10"/>
  <c r="AE89" i="10"/>
  <c r="AE54" i="10"/>
  <c r="AE197" i="10"/>
  <c r="AE59" i="10"/>
  <c r="AE3" i="10" l="1"/>
  <c r="AF3" i="10" s="1"/>
  <c r="AF112" i="10" l="1"/>
  <c r="AH112" i="10" s="1"/>
  <c r="AI112" i="10" s="1"/>
  <c r="AF167" i="10"/>
  <c r="AH167" i="10"/>
  <c r="AI167" i="10" s="1"/>
  <c r="AF169" i="10"/>
  <c r="AH169" i="10" s="1"/>
  <c r="AI169" i="10" s="1"/>
  <c r="AF199" i="10"/>
  <c r="AF171" i="10"/>
  <c r="AF80" i="10"/>
  <c r="AF126" i="10"/>
  <c r="AH126" i="10"/>
  <c r="AI126" i="10" s="1"/>
  <c r="AF162" i="10"/>
  <c r="AF157" i="10"/>
  <c r="AH157" i="10" s="1"/>
  <c r="AI157" i="10" s="1"/>
  <c r="AF68" i="10"/>
  <c r="AF6" i="10"/>
  <c r="AH6" i="10" s="1"/>
  <c r="AI6" i="10" s="1"/>
  <c r="AF15" i="10"/>
  <c r="AF52" i="10"/>
  <c r="AH52" i="10" s="1"/>
  <c r="AI52" i="10" s="1"/>
  <c r="AF82" i="10"/>
  <c r="AF124" i="10"/>
  <c r="AH124" i="10" s="1"/>
  <c r="AI124" i="10" s="1"/>
  <c r="AF187" i="10"/>
  <c r="AF143" i="10"/>
  <c r="AH143" i="10" s="1"/>
  <c r="AI143" i="10" s="1"/>
  <c r="AF107" i="10"/>
  <c r="AH107" i="10" s="1"/>
  <c r="AI107" i="10" s="1"/>
  <c r="AJ107" i="10" s="1"/>
  <c r="AF23" i="10"/>
  <c r="AH23" i="10" s="1"/>
  <c r="AI23" i="10" s="1"/>
  <c r="AF172" i="10"/>
  <c r="AH172" i="10" s="1"/>
  <c r="AI172" i="10" s="1"/>
  <c r="AJ172" i="10" s="1"/>
  <c r="AF141" i="10"/>
  <c r="AH141" i="10" s="1"/>
  <c r="AI141" i="10" s="1"/>
  <c r="AF51" i="10"/>
  <c r="AF103" i="10"/>
  <c r="AH103" i="10" s="1"/>
  <c r="AI103" i="10" s="1"/>
  <c r="AF200" i="10"/>
  <c r="AH200" i="10" s="1"/>
  <c r="AI200" i="10" s="1"/>
  <c r="AJ200" i="10" s="1"/>
  <c r="AF119" i="10"/>
  <c r="AH119" i="10" s="1"/>
  <c r="AI119" i="10" s="1"/>
  <c r="AF190" i="10"/>
  <c r="AF188" i="10"/>
  <c r="AH188" i="10" s="1"/>
  <c r="AI188" i="10" s="1"/>
  <c r="AF130" i="10"/>
  <c r="AF138" i="10"/>
  <c r="AH138" i="10" s="1"/>
  <c r="AI138" i="10" s="1"/>
  <c r="AF181" i="10"/>
  <c r="AF43" i="10"/>
  <c r="AH43" i="10" s="1"/>
  <c r="AI43" i="10" s="1"/>
  <c r="AF57" i="10"/>
  <c r="AH57" i="10" s="1"/>
  <c r="AI57" i="10" s="1"/>
  <c r="AJ57" i="10" s="1"/>
  <c r="AF49" i="10"/>
  <c r="AH49" i="10" s="1"/>
  <c r="AI49" i="10" s="1"/>
  <c r="AF54" i="10"/>
  <c r="AH54" i="10" s="1"/>
  <c r="AI54" i="10" s="1"/>
  <c r="AJ54" i="10" s="1"/>
  <c r="AF73" i="10"/>
  <c r="AH73" i="10" s="1"/>
  <c r="AI73" i="10" s="1"/>
  <c r="AF67" i="10"/>
  <c r="AH67" i="10" s="1"/>
  <c r="AI67" i="10" s="1"/>
  <c r="AJ67" i="10" s="1"/>
  <c r="AF164" i="10"/>
  <c r="AH164" i="10" s="1"/>
  <c r="AI164" i="10" s="1"/>
  <c r="AF61" i="10"/>
  <c r="AH61" i="10" s="1"/>
  <c r="AI61" i="10" s="1"/>
  <c r="AJ61" i="10" s="1"/>
  <c r="AF159" i="10"/>
  <c r="AH159" i="10" s="1"/>
  <c r="AI159" i="10" s="1"/>
  <c r="AF66" i="10"/>
  <c r="AF37" i="10"/>
  <c r="AH37" i="10" s="1"/>
  <c r="AI37" i="10" s="1"/>
  <c r="AF151" i="10"/>
  <c r="AF214" i="10"/>
  <c r="AH214" i="10" s="1"/>
  <c r="AI214" i="10" s="1"/>
  <c r="AF98" i="10"/>
  <c r="AF109" i="10"/>
  <c r="AH109" i="10" s="1"/>
  <c r="AI109" i="10" s="1"/>
  <c r="AF93" i="10"/>
  <c r="AF166" i="10"/>
  <c r="AF60" i="10"/>
  <c r="AH60" i="10" s="1"/>
  <c r="AI60" i="10" s="1"/>
  <c r="AF21" i="10"/>
  <c r="AH21" i="10" s="1"/>
  <c r="AI21" i="10" s="1"/>
  <c r="AF42" i="10"/>
  <c r="AH42" i="10" s="1"/>
  <c r="AI42" i="10" s="1"/>
  <c r="AF178" i="10"/>
  <c r="AH178" i="10" s="1"/>
  <c r="AI178" i="10" s="1"/>
  <c r="AF128" i="10"/>
  <c r="AH128" i="10" s="1"/>
  <c r="AI128" i="10" s="1"/>
  <c r="AF102" i="10"/>
  <c r="AH102" i="10" s="1"/>
  <c r="AI102" i="10" s="1"/>
  <c r="AF22" i="10"/>
  <c r="AH22" i="10" s="1"/>
  <c r="AI22" i="10" s="1"/>
  <c r="AF137" i="10"/>
  <c r="AH137" i="10" s="1"/>
  <c r="AI137" i="10" s="1"/>
  <c r="AF19" i="10"/>
  <c r="AH19" i="10" s="1"/>
  <c r="AI19" i="10" s="1"/>
  <c r="AJ19" i="10" s="1"/>
  <c r="AF65" i="10"/>
  <c r="AH65" i="10" s="1"/>
  <c r="AI65" i="10" s="1"/>
  <c r="AF8" i="10"/>
  <c r="AH8" i="10" s="1"/>
  <c r="AI8" i="10" s="1"/>
  <c r="AF125" i="10"/>
  <c r="AH125" i="10" s="1"/>
  <c r="AI125" i="10" s="1"/>
  <c r="AF12" i="10"/>
  <c r="AH12" i="10" s="1"/>
  <c r="AI12" i="10" s="1"/>
  <c r="AF63" i="10"/>
  <c r="AH63" i="10" s="1"/>
  <c r="AI63" i="10" s="1"/>
  <c r="AF38" i="10"/>
  <c r="AH38" i="10" s="1"/>
  <c r="AI38" i="10" s="1"/>
  <c r="AF206" i="10"/>
  <c r="AH206" i="10" s="1"/>
  <c r="AI206" i="10" s="1"/>
  <c r="AF170" i="10"/>
  <c r="AH170" i="10" s="1"/>
  <c r="AI170" i="10" s="1"/>
  <c r="AF131" i="10"/>
  <c r="AH131" i="10" s="1"/>
  <c r="AI131" i="10" s="1"/>
  <c r="AF33" i="10"/>
  <c r="AH33" i="10" s="1"/>
  <c r="AI33" i="10" s="1"/>
  <c r="AF70" i="10"/>
  <c r="AH70" i="10" s="1"/>
  <c r="AI70" i="10" s="1"/>
  <c r="AF129" i="10"/>
  <c r="AH129" i="10" s="1"/>
  <c r="AI129" i="10" s="1"/>
  <c r="AF117" i="10"/>
  <c r="AH117" i="10" s="1"/>
  <c r="AI117" i="10" s="1"/>
  <c r="AF216" i="10"/>
  <c r="AH216" i="10" s="1"/>
  <c r="AI216" i="10" s="1"/>
  <c r="AF118" i="10"/>
  <c r="AH118" i="10" s="1"/>
  <c r="AI118" i="10" s="1"/>
  <c r="AF192" i="10"/>
  <c r="AH192" i="10" s="1"/>
  <c r="AI192" i="10" s="1"/>
  <c r="AF100" i="10"/>
  <c r="AH100" i="10" s="1"/>
  <c r="AI100" i="10" s="1"/>
  <c r="AJ100" i="10" s="1"/>
  <c r="AF13" i="10"/>
  <c r="AH13" i="10" s="1"/>
  <c r="AI13" i="10" s="1"/>
  <c r="AJ13" i="10" s="1"/>
  <c r="AF56" i="10"/>
  <c r="AH56" i="10" s="1"/>
  <c r="AI56" i="10" s="1"/>
  <c r="AJ56" i="10" s="1"/>
  <c r="AF64" i="10"/>
  <c r="AH64" i="10" s="1"/>
  <c r="AI64" i="10" s="1"/>
  <c r="AJ64" i="10" s="1"/>
  <c r="AF77" i="10"/>
  <c r="AH77" i="10" s="1"/>
  <c r="AI77" i="10" s="1"/>
  <c r="AJ77" i="10" s="1"/>
  <c r="AF86" i="10"/>
  <c r="AH86" i="10" s="1"/>
  <c r="AI86" i="10" s="1"/>
  <c r="AJ86" i="10" s="1"/>
  <c r="AF16" i="10"/>
  <c r="AH16" i="10" s="1"/>
  <c r="AI16" i="10" s="1"/>
  <c r="AJ16" i="10" s="1"/>
  <c r="AF34" i="10"/>
  <c r="AH34" i="10" s="1"/>
  <c r="AI34" i="10" s="1"/>
  <c r="AJ34" i="10" s="1"/>
  <c r="AF175" i="10"/>
  <c r="AH175" i="10" s="1"/>
  <c r="AI175" i="10" s="1"/>
  <c r="AJ175" i="10" s="1"/>
  <c r="AF83" i="10"/>
  <c r="AH83" i="10" s="1"/>
  <c r="AI83" i="10" s="1"/>
  <c r="AJ83" i="10" s="1"/>
  <c r="AF212" i="10"/>
  <c r="AH212" i="10" s="1"/>
  <c r="AI212" i="10" s="1"/>
  <c r="AJ212" i="10" s="1"/>
  <c r="AF59" i="10"/>
  <c r="AF96" i="10"/>
  <c r="AH96" i="10" s="1"/>
  <c r="AI96" i="10" s="1"/>
  <c r="AJ96" i="10" s="1"/>
  <c r="AF213" i="10"/>
  <c r="AF136" i="10"/>
  <c r="AH136" i="10" s="1"/>
  <c r="AI136" i="10" s="1"/>
  <c r="AJ136" i="10" s="1"/>
  <c r="AF26" i="10"/>
  <c r="AF123" i="10"/>
  <c r="AH123" i="10" s="1"/>
  <c r="AI123" i="10" s="1"/>
  <c r="AJ123" i="10" s="1"/>
  <c r="AF179" i="10"/>
  <c r="AF220" i="10"/>
  <c r="AH220" i="10" s="1"/>
  <c r="AI220" i="10" s="1"/>
  <c r="AJ220" i="10" s="1"/>
  <c r="AF134" i="10"/>
  <c r="AF160" i="10"/>
  <c r="AH160" i="10" s="1"/>
  <c r="AI160" i="10" s="1"/>
  <c r="AF217" i="10"/>
  <c r="AH217" i="10" s="1"/>
  <c r="AI217" i="10" s="1"/>
  <c r="AJ217" i="10" s="1"/>
  <c r="AF149" i="10"/>
  <c r="AH149" i="10" s="1"/>
  <c r="AI149" i="10" s="1"/>
  <c r="AF155" i="10"/>
  <c r="AH155" i="10" s="1"/>
  <c r="AI155" i="10" s="1"/>
  <c r="AJ155" i="10" s="1"/>
  <c r="AF41" i="10"/>
  <c r="AH41" i="10" s="1"/>
  <c r="AI41" i="10" s="1"/>
  <c r="AF211" i="10"/>
  <c r="AH211" i="10" s="1"/>
  <c r="AI211" i="10" s="1"/>
  <c r="AJ211" i="10" s="1"/>
  <c r="AF186" i="10"/>
  <c r="AH186" i="10" s="1"/>
  <c r="AI186" i="10" s="1"/>
  <c r="AF196" i="10"/>
  <c r="AF158" i="10"/>
  <c r="AH158" i="10" s="1"/>
  <c r="AI158" i="10" s="1"/>
  <c r="AJ158" i="10" s="1"/>
  <c r="AF87" i="10"/>
  <c r="AH87" i="10" s="1"/>
  <c r="AI87" i="10" s="1"/>
  <c r="AJ87" i="10" s="1"/>
  <c r="AF221" i="10"/>
  <c r="AH221" i="10" s="1"/>
  <c r="AI221" i="10" s="1"/>
  <c r="AF184" i="10"/>
  <c r="AF147" i="10"/>
  <c r="AH147" i="10" s="1"/>
  <c r="AI147" i="10" s="1"/>
  <c r="AF18" i="10"/>
  <c r="AH18" i="10" s="1"/>
  <c r="AI18" i="10" s="1"/>
  <c r="AF204" i="10"/>
  <c r="AF10" i="10"/>
  <c r="AH10" i="10" s="1"/>
  <c r="AI10" i="10" s="1"/>
  <c r="AF85" i="10"/>
  <c r="AF101" i="10"/>
  <c r="AH101" i="10" s="1"/>
  <c r="AI101" i="10" s="1"/>
  <c r="AF39" i="10"/>
  <c r="AF209" i="10"/>
  <c r="AH209" i="10" s="1"/>
  <c r="AI209" i="10" s="1"/>
  <c r="AF156" i="10"/>
  <c r="AF44" i="10"/>
  <c r="AH44" i="10" s="1"/>
  <c r="AI44" i="10" s="1"/>
  <c r="AF207" i="10"/>
  <c r="AH207" i="10" s="1"/>
  <c r="AI207" i="10" s="1"/>
  <c r="AJ207" i="10" s="1"/>
  <c r="AF201" i="10"/>
  <c r="AF40" i="10"/>
  <c r="AH40" i="10" s="1"/>
  <c r="AI40" i="10" s="1"/>
  <c r="AJ40" i="10" s="1"/>
  <c r="AF110" i="10"/>
  <c r="AF148" i="10"/>
  <c r="AH148" i="10" s="1"/>
  <c r="AI148" i="10" s="1"/>
  <c r="AJ148" i="10" s="1"/>
  <c r="AF58" i="10"/>
  <c r="AF50" i="10"/>
  <c r="AH50" i="10" s="1"/>
  <c r="AI50" i="10" s="1"/>
  <c r="AJ50" i="10" s="1"/>
  <c r="AF75" i="10"/>
  <c r="AF11" i="10"/>
  <c r="AH11" i="10" s="1"/>
  <c r="AI11" i="10" s="1"/>
  <c r="AJ11" i="10" s="1"/>
  <c r="AF97" i="10"/>
  <c r="AF17" i="10"/>
  <c r="AH17" i="10" s="1"/>
  <c r="AI17" i="10" s="1"/>
  <c r="AJ17" i="10" s="1"/>
  <c r="AF24" i="10"/>
  <c r="AF122" i="10"/>
  <c r="AH122" i="10" s="1"/>
  <c r="AI122" i="10" s="1"/>
  <c r="AJ122" i="10" s="1"/>
  <c r="AF115" i="10"/>
  <c r="AF31" i="10"/>
  <c r="AH31" i="10" s="1"/>
  <c r="AI31" i="10" s="1"/>
  <c r="AJ31" i="10" s="1"/>
  <c r="AF9" i="10"/>
  <c r="AH9" i="10" s="1"/>
  <c r="AI9" i="10" s="1"/>
  <c r="AF150" i="10"/>
  <c r="AF106" i="10"/>
  <c r="AH106" i="10" s="1"/>
  <c r="AI106" i="10" s="1"/>
  <c r="AF95" i="10"/>
  <c r="AH95" i="10" s="1"/>
  <c r="AI95" i="10" s="1"/>
  <c r="AJ95" i="10" s="1"/>
  <c r="AF92" i="10"/>
  <c r="AF53" i="10"/>
  <c r="AH53" i="10" s="1"/>
  <c r="AI53" i="10" s="1"/>
  <c r="AJ53" i="10" s="1"/>
  <c r="AF88" i="10"/>
  <c r="AF29" i="10"/>
  <c r="AH29" i="10" s="1"/>
  <c r="AI29" i="10" s="1"/>
  <c r="AJ29" i="10" s="1"/>
  <c r="AF27" i="10"/>
  <c r="AF152" i="10"/>
  <c r="AH152" i="10" s="1"/>
  <c r="AI152" i="10" s="1"/>
  <c r="AJ152" i="10" s="1"/>
  <c r="AF94" i="10"/>
  <c r="AF91" i="10"/>
  <c r="AF20" i="10"/>
  <c r="AF113" i="10"/>
  <c r="AH113" i="10" s="1"/>
  <c r="AI113" i="10" s="1"/>
  <c r="AF55" i="10"/>
  <c r="AF182" i="10"/>
  <c r="AF173" i="10"/>
  <c r="AH173" i="10" s="1"/>
  <c r="AI173" i="10" s="1"/>
  <c r="AF84" i="10"/>
  <c r="AH84" i="10" s="1"/>
  <c r="AI84" i="10" s="1"/>
  <c r="AF120" i="10"/>
  <c r="AH120" i="10" s="1"/>
  <c r="AI120" i="10" s="1"/>
  <c r="AF144" i="10"/>
  <c r="AH144" i="10" s="1"/>
  <c r="AI144" i="10" s="1"/>
  <c r="AF89" i="10"/>
  <c r="AH89" i="10" s="1"/>
  <c r="AI89" i="10" s="1"/>
  <c r="AF168" i="10"/>
  <c r="AH168" i="10" s="1"/>
  <c r="AI168" i="10" s="1"/>
  <c r="AJ168" i="10" s="1"/>
  <c r="AF45" i="10"/>
  <c r="AF121" i="10"/>
  <c r="AH121" i="10" s="1"/>
  <c r="AI121" i="10" s="1"/>
  <c r="AF78" i="10"/>
  <c r="AH78" i="10" s="1"/>
  <c r="AI78" i="10" s="1"/>
  <c r="AF198" i="10"/>
  <c r="AH198" i="10" s="1"/>
  <c r="AI198" i="10" s="1"/>
  <c r="AF180" i="10"/>
  <c r="AH180" i="10" s="1"/>
  <c r="AI180" i="10" s="1"/>
  <c r="AF48" i="10"/>
  <c r="AF154" i="10"/>
  <c r="AH154" i="10" s="1"/>
  <c r="AI154" i="10" s="1"/>
  <c r="AF203" i="10"/>
  <c r="AH203" i="10" s="1"/>
  <c r="AI203" i="10" s="1"/>
  <c r="AF7" i="10"/>
  <c r="AH7" i="10" s="1"/>
  <c r="AI7" i="10" s="1"/>
  <c r="AJ7" i="10" s="1"/>
  <c r="AF30" i="10"/>
  <c r="AH30" i="10" s="1"/>
  <c r="AI30" i="10" s="1"/>
  <c r="AF145" i="10"/>
  <c r="AH145" i="10" s="1"/>
  <c r="AI145" i="10" s="1"/>
  <c r="AF36" i="10"/>
  <c r="AH36" i="10" s="1"/>
  <c r="AI36" i="10" s="1"/>
  <c r="AJ36" i="10" s="1"/>
  <c r="AF202" i="10"/>
  <c r="AH202" i="10" s="1"/>
  <c r="AI202" i="10" s="1"/>
  <c r="AJ202" i="10" s="1"/>
  <c r="AF165" i="10"/>
  <c r="AH165" i="10" s="1"/>
  <c r="AI165" i="10" s="1"/>
  <c r="AJ165" i="10" s="1"/>
  <c r="AF197" i="10"/>
  <c r="AH197" i="10" s="1"/>
  <c r="AI197" i="10" s="1"/>
  <c r="AF28" i="10"/>
  <c r="AH28" i="10" s="1"/>
  <c r="AI28" i="10" s="1"/>
  <c r="AF47" i="10"/>
  <c r="AH47" i="10" s="1"/>
  <c r="AI47" i="10" s="1"/>
  <c r="AF135" i="10"/>
  <c r="AH135" i="10" s="1"/>
  <c r="AI135" i="10" s="1"/>
  <c r="AJ135" i="10" s="1"/>
  <c r="AF116" i="10"/>
  <c r="AH116" i="10" s="1"/>
  <c r="AI116" i="10" s="1"/>
  <c r="AJ116" i="10" s="1"/>
  <c r="AF191" i="10"/>
  <c r="AH191" i="10" s="1"/>
  <c r="AI191" i="10" s="1"/>
  <c r="AF140" i="10"/>
  <c r="AH140" i="10" s="1"/>
  <c r="AI140" i="10" s="1"/>
  <c r="AJ140" i="10" s="1"/>
  <c r="AF71" i="10"/>
  <c r="AH71" i="10" s="1"/>
  <c r="AI71" i="10" s="1"/>
  <c r="AF139" i="10"/>
  <c r="AH139" i="10" s="1"/>
  <c r="AI139" i="10" s="1"/>
  <c r="AJ139" i="10" s="1"/>
  <c r="AF90" i="10"/>
  <c r="AH90" i="10" s="1"/>
  <c r="AI90" i="10" s="1"/>
  <c r="AF132" i="10"/>
  <c r="AF69" i="10"/>
  <c r="AH69" i="10" s="1"/>
  <c r="AI69" i="10" s="1"/>
  <c r="AF195" i="10"/>
  <c r="AF161" i="10"/>
  <c r="AH161" i="10" s="1"/>
  <c r="AI161" i="10" s="1"/>
  <c r="AF105" i="10"/>
  <c r="AH105" i="10" s="1"/>
  <c r="AI105" i="10" s="1"/>
  <c r="AJ105" i="10" s="1"/>
  <c r="AF219" i="10"/>
  <c r="AH219" i="10" s="1"/>
  <c r="AI219" i="10" s="1"/>
  <c r="AJ219" i="10" s="1"/>
  <c r="AF5" i="10"/>
  <c r="AH5" i="10" s="1"/>
  <c r="AI5" i="10" s="1"/>
  <c r="AF76" i="10"/>
  <c r="AH76" i="10" s="1"/>
  <c r="AI76" i="10" s="1"/>
  <c r="AF194" i="10"/>
  <c r="AH194" i="10" s="1"/>
  <c r="AI194" i="10" s="1"/>
  <c r="AF46" i="10"/>
  <c r="AF205" i="10"/>
  <c r="AH205" i="10" s="1"/>
  <c r="AI205" i="10" s="1"/>
  <c r="AF218" i="10"/>
  <c r="AF79" i="10"/>
  <c r="AH79" i="10" s="1"/>
  <c r="AI79" i="10" s="1"/>
  <c r="AF114" i="10"/>
  <c r="AF185" i="10"/>
  <c r="AH185" i="10" s="1"/>
  <c r="AI185" i="10" s="1"/>
  <c r="AF153" i="10"/>
  <c r="AF176" i="10"/>
  <c r="AH176" i="10" s="1"/>
  <c r="AI176" i="10" s="1"/>
  <c r="AF25" i="10"/>
  <c r="AF81" i="10"/>
  <c r="AH81" i="10" s="1"/>
  <c r="AI81" i="10" s="1"/>
  <c r="AJ81" i="10" s="1"/>
  <c r="AF189" i="10"/>
  <c r="AH189" i="10" s="1"/>
  <c r="AI189" i="10" s="1"/>
  <c r="AF133" i="10"/>
  <c r="AH133" i="10" s="1"/>
  <c r="AI133" i="10" s="1"/>
  <c r="AJ133" i="10" s="1"/>
  <c r="AF177" i="10"/>
  <c r="AF174" i="10"/>
  <c r="AF35" i="10"/>
  <c r="AF14" i="10"/>
  <c r="AH14" i="10" s="1"/>
  <c r="AI14" i="10" s="1"/>
  <c r="AJ14" i="10" s="1"/>
  <c r="AF74" i="10"/>
  <c r="AF208" i="10"/>
  <c r="AH208" i="10" s="1"/>
  <c r="AI208" i="10" s="1"/>
  <c r="AJ208" i="10" s="1"/>
  <c r="AF127" i="10"/>
  <c r="AF99" i="10"/>
  <c r="AH99" i="10" s="1"/>
  <c r="AI99" i="10" s="1"/>
  <c r="AJ99" i="10" s="1"/>
  <c r="AF183" i="10"/>
  <c r="AF104" i="10"/>
  <c r="AH104" i="10" s="1"/>
  <c r="AI104" i="10" s="1"/>
  <c r="AJ104" i="10" s="1"/>
  <c r="AF72" i="10"/>
  <c r="AF62" i="10"/>
  <c r="AH62" i="10" s="1"/>
  <c r="AI62" i="10" s="1"/>
  <c r="AJ62" i="10" s="1"/>
  <c r="AF111" i="10"/>
  <c r="AF193" i="10"/>
  <c r="AH193" i="10" s="1"/>
  <c r="AI193" i="10" s="1"/>
  <c r="AF215" i="10"/>
  <c r="AH215" i="10" s="1"/>
  <c r="AI215" i="10" s="1"/>
  <c r="AF32" i="10"/>
  <c r="AH32" i="10" s="1"/>
  <c r="AI32" i="10" s="1"/>
  <c r="AF146" i="10"/>
  <c r="AH146" i="10" s="1"/>
  <c r="AI146" i="10" s="1"/>
  <c r="AF142" i="10"/>
  <c r="AH142" i="10" s="1"/>
  <c r="AI142" i="10" s="1"/>
  <c r="AF163" i="10"/>
  <c r="AF210" i="10"/>
  <c r="AH210" i="10" s="1"/>
  <c r="AI210" i="10" s="1"/>
  <c r="AF4" i="10"/>
  <c r="AF108" i="10"/>
  <c r="AH108" i="10" s="1"/>
  <c r="AI108" i="10" s="1"/>
  <c r="AJ108" i="10" s="1"/>
  <c r="AJ170" i="10" l="1"/>
  <c r="AJ128" i="10"/>
  <c r="AJ42" i="10"/>
  <c r="AJ60" i="10"/>
  <c r="AJ144" i="10"/>
  <c r="AJ84" i="10"/>
  <c r="AJ113" i="10"/>
  <c r="AH174" i="10"/>
  <c r="AI174" i="10" s="1"/>
  <c r="AJ174" i="10" s="1"/>
  <c r="AJ5" i="10"/>
  <c r="AJ120" i="10"/>
  <c r="AJ173" i="10"/>
  <c r="AJ106" i="10"/>
  <c r="AJ9" i="10"/>
  <c r="AJ44" i="10"/>
  <c r="AJ209" i="10"/>
  <c r="AJ101" i="10"/>
  <c r="AJ10" i="10"/>
  <c r="AJ18" i="10"/>
  <c r="AJ216" i="10"/>
  <c r="AJ129" i="10"/>
  <c r="AJ33" i="10"/>
  <c r="AJ142" i="10"/>
  <c r="AJ193" i="10"/>
  <c r="AJ205" i="10"/>
  <c r="AJ161" i="10"/>
  <c r="AJ160" i="10"/>
  <c r="AJ12" i="10"/>
  <c r="AJ8" i="10"/>
  <c r="AJ109" i="10"/>
  <c r="AJ37" i="10"/>
  <c r="AJ43" i="10"/>
  <c r="AJ188" i="10"/>
  <c r="AJ103" i="10"/>
  <c r="AJ52" i="10"/>
  <c r="AJ157" i="10"/>
  <c r="AJ210" i="10"/>
  <c r="AJ32" i="10"/>
  <c r="AJ69" i="10"/>
  <c r="AJ30" i="10"/>
  <c r="AJ146" i="10"/>
  <c r="AJ215" i="10"/>
  <c r="AH163" i="10"/>
  <c r="AI163" i="10" s="1"/>
  <c r="AJ163" i="10" s="1"/>
  <c r="AH111" i="10"/>
  <c r="AI111" i="10" s="1"/>
  <c r="AJ111" i="10" s="1"/>
  <c r="AH72" i="10"/>
  <c r="AI72" i="10" s="1"/>
  <c r="AJ72" i="10" s="1"/>
  <c r="AH183" i="10"/>
  <c r="AI183" i="10" s="1"/>
  <c r="AJ183" i="10" s="1"/>
  <c r="AH127" i="10"/>
  <c r="AI127" i="10" s="1"/>
  <c r="AJ127" i="10" s="1"/>
  <c r="AH74" i="10"/>
  <c r="AI74" i="10" s="1"/>
  <c r="AJ74" i="10" s="1"/>
  <c r="AH35" i="10"/>
  <c r="AI35" i="10" s="1"/>
  <c r="AJ35" i="10" s="1"/>
  <c r="AH177" i="10"/>
  <c r="AI177" i="10" s="1"/>
  <c r="AJ177" i="10" s="1"/>
  <c r="AH25" i="10"/>
  <c r="AI25" i="10" s="1"/>
  <c r="AJ25" i="10" s="1"/>
  <c r="AJ176" i="10"/>
  <c r="AH153" i="10"/>
  <c r="AI153" i="10" s="1"/>
  <c r="AJ153" i="10" s="1"/>
  <c r="AJ185" i="10"/>
  <c r="AH114" i="10"/>
  <c r="AI114" i="10" s="1"/>
  <c r="AJ114" i="10" s="1"/>
  <c r="AJ79" i="10"/>
  <c r="AH218" i="10"/>
  <c r="AI218" i="10" s="1"/>
  <c r="AJ218" i="10" s="1"/>
  <c r="AH46" i="10"/>
  <c r="AI46" i="10" s="1"/>
  <c r="AJ46" i="10" s="1"/>
  <c r="AJ194" i="10"/>
  <c r="AH195" i="10"/>
  <c r="AI195" i="10" s="1"/>
  <c r="AJ195" i="10" s="1"/>
  <c r="AH132" i="10"/>
  <c r="AI132" i="10" s="1"/>
  <c r="AJ132" i="10" s="1"/>
  <c r="AJ90" i="10"/>
  <c r="AJ71" i="10"/>
  <c r="AJ191" i="10"/>
  <c r="AJ47" i="10"/>
  <c r="AJ28" i="10"/>
  <c r="AJ197" i="10"/>
  <c r="AJ145" i="10"/>
  <c r="AJ203" i="10"/>
  <c r="AH48" i="10"/>
  <c r="AI48" i="10" s="1"/>
  <c r="AJ48" i="10" s="1"/>
  <c r="AJ180" i="10"/>
  <c r="AJ198" i="10"/>
  <c r="AJ121" i="10"/>
  <c r="AH45" i="10"/>
  <c r="AI45" i="10" s="1"/>
  <c r="AJ45" i="10" s="1"/>
  <c r="AJ78" i="10"/>
  <c r="AJ89" i="10"/>
  <c r="AH27" i="10"/>
  <c r="AI27" i="10" s="1"/>
  <c r="AJ27" i="10" s="1"/>
  <c r="AH88" i="10"/>
  <c r="AI88" i="10" s="1"/>
  <c r="AJ88" i="10" s="1"/>
  <c r="AH92" i="10"/>
  <c r="AI92" i="10" s="1"/>
  <c r="AJ92" i="10" s="1"/>
  <c r="AH150" i="10"/>
  <c r="AI150" i="10" s="1"/>
  <c r="AJ150" i="10" s="1"/>
  <c r="AH4" i="10"/>
  <c r="AI4" i="10" s="1"/>
  <c r="AJ4" i="10" s="1"/>
  <c r="AF222" i="10"/>
  <c r="AJ189" i="10"/>
  <c r="AJ76" i="10"/>
  <c r="AJ154" i="10"/>
  <c r="AH182" i="10"/>
  <c r="AI182" i="10" s="1"/>
  <c r="AJ182" i="10" s="1"/>
  <c r="AH55" i="10"/>
  <c r="AI55" i="10" s="1"/>
  <c r="AJ55" i="10" s="1"/>
  <c r="AH20" i="10"/>
  <c r="AI20" i="10" s="1"/>
  <c r="AJ20" i="10" s="1"/>
  <c r="AH91" i="10"/>
  <c r="AI91" i="10" s="1"/>
  <c r="AJ91" i="10" s="1"/>
  <c r="AH94" i="10"/>
  <c r="AI94" i="10" s="1"/>
  <c r="AJ94" i="10" s="1"/>
  <c r="AH115" i="10"/>
  <c r="AI115" i="10" s="1"/>
  <c r="AJ115" i="10" s="1"/>
  <c r="AH24" i="10"/>
  <c r="AI24" i="10" s="1"/>
  <c r="AJ24" i="10" s="1"/>
  <c r="AH97" i="10"/>
  <c r="AI97" i="10" s="1"/>
  <c r="AJ97" i="10" s="1"/>
  <c r="AH75" i="10"/>
  <c r="AI75" i="10" s="1"/>
  <c r="AJ75" i="10" s="1"/>
  <c r="AH58" i="10"/>
  <c r="AI58" i="10" s="1"/>
  <c r="AJ58" i="10" s="1"/>
  <c r="AH110" i="10"/>
  <c r="AI110" i="10" s="1"/>
  <c r="AJ110" i="10" s="1"/>
  <c r="AH201" i="10"/>
  <c r="AI201" i="10" s="1"/>
  <c r="AJ201" i="10" s="1"/>
  <c r="AH156" i="10"/>
  <c r="AI156" i="10" s="1"/>
  <c r="AJ156" i="10" s="1"/>
  <c r="AH39" i="10"/>
  <c r="AI39" i="10" s="1"/>
  <c r="AJ39" i="10" s="1"/>
  <c r="AH85" i="10"/>
  <c r="AI85" i="10" s="1"/>
  <c r="AJ85" i="10" s="1"/>
  <c r="AH204" i="10"/>
  <c r="AI204" i="10" s="1"/>
  <c r="AJ204" i="10" s="1"/>
  <c r="AJ147" i="10"/>
  <c r="AH184" i="10"/>
  <c r="AI184" i="10" s="1"/>
  <c r="AJ184" i="10" s="1"/>
  <c r="AJ221" i="10"/>
  <c r="AH196" i="10"/>
  <c r="AI196" i="10" s="1"/>
  <c r="AJ196" i="10" s="1"/>
  <c r="AJ186" i="10"/>
  <c r="AJ41" i="10"/>
  <c r="AJ149" i="10"/>
  <c r="AH134" i="10"/>
  <c r="AI134" i="10" s="1"/>
  <c r="AJ134" i="10" s="1"/>
  <c r="AH179" i="10"/>
  <c r="AI179" i="10" s="1"/>
  <c r="AJ179" i="10" s="1"/>
  <c r="AH26" i="10"/>
  <c r="AI26" i="10" s="1"/>
  <c r="AJ26" i="10" s="1"/>
  <c r="AH213" i="10"/>
  <c r="AI213" i="10" s="1"/>
  <c r="AJ213" i="10" s="1"/>
  <c r="AH59" i="10"/>
  <c r="AI59" i="10" s="1"/>
  <c r="AJ59" i="10" s="1"/>
  <c r="AJ118" i="10"/>
  <c r="AJ117" i="10"/>
  <c r="AJ70" i="10"/>
  <c r="AJ131" i="10"/>
  <c r="AJ206" i="10"/>
  <c r="AJ63" i="10"/>
  <c r="AJ125" i="10"/>
  <c r="AJ65" i="10"/>
  <c r="AJ137" i="10"/>
  <c r="AJ102" i="10"/>
  <c r="AJ178" i="10"/>
  <c r="AJ21" i="10"/>
  <c r="AJ214" i="10"/>
  <c r="AJ159" i="10"/>
  <c r="AJ138" i="10"/>
  <c r="AJ124" i="10"/>
  <c r="AJ6" i="10"/>
  <c r="AJ126" i="10"/>
  <c r="AJ167" i="10"/>
  <c r="AJ192" i="10"/>
  <c r="AJ38" i="10"/>
  <c r="AJ22" i="10"/>
  <c r="AH166" i="10"/>
  <c r="AI166" i="10" s="1"/>
  <c r="AJ166" i="10" s="1"/>
  <c r="AH93" i="10"/>
  <c r="AI93" i="10" s="1"/>
  <c r="AJ93" i="10" s="1"/>
  <c r="AH98" i="10"/>
  <c r="AI98" i="10" s="1"/>
  <c r="AJ98" i="10" s="1"/>
  <c r="AH151" i="10"/>
  <c r="AI151" i="10" s="1"/>
  <c r="AJ151" i="10" s="1"/>
  <c r="AH66" i="10"/>
  <c r="AI66" i="10" s="1"/>
  <c r="AJ66" i="10" s="1"/>
  <c r="AJ164" i="10"/>
  <c r="AJ73" i="10"/>
  <c r="AJ49" i="10"/>
  <c r="AH181" i="10"/>
  <c r="AI181" i="10" s="1"/>
  <c r="AJ181" i="10" s="1"/>
  <c r="AH130" i="10"/>
  <c r="AI130" i="10" s="1"/>
  <c r="AJ130" i="10" s="1"/>
  <c r="AH190" i="10"/>
  <c r="AI190" i="10" s="1"/>
  <c r="AJ190" i="10" s="1"/>
  <c r="AJ119" i="10"/>
  <c r="AH51" i="10"/>
  <c r="AI51" i="10" s="1"/>
  <c r="AJ51" i="10" s="1"/>
  <c r="AJ141" i="10"/>
  <c r="AJ23" i="10"/>
  <c r="AJ143" i="10"/>
  <c r="AH187" i="10"/>
  <c r="AI187" i="10" s="1"/>
  <c r="AJ187" i="10" s="1"/>
  <c r="AH82" i="10"/>
  <c r="AI82" i="10" s="1"/>
  <c r="AJ82" i="10" s="1"/>
  <c r="AH15" i="10"/>
  <c r="AI15" i="10" s="1"/>
  <c r="AJ15" i="10" s="1"/>
  <c r="AH68" i="10"/>
  <c r="AI68" i="10" s="1"/>
  <c r="AJ68" i="10" s="1"/>
  <c r="AH162" i="10"/>
  <c r="AI162" i="10" s="1"/>
  <c r="AJ162" i="10" s="1"/>
  <c r="AH80" i="10"/>
  <c r="AI80" i="10" s="1"/>
  <c r="AJ80" i="10" s="1"/>
  <c r="AH199" i="10"/>
  <c r="AI199" i="10" s="1"/>
  <c r="AJ199" i="10" s="1"/>
  <c r="AJ169" i="10"/>
  <c r="AH171" i="10"/>
  <c r="AI171" i="10" s="1"/>
  <c r="AJ171" i="10" s="1"/>
  <c r="AJ112" i="10"/>
  <c r="AJ222" i="10" l="1"/>
</calcChain>
</file>

<file path=xl/comments1.xml><?xml version="1.0" encoding="utf-8"?>
<comments xmlns="http://schemas.openxmlformats.org/spreadsheetml/2006/main">
  <authors>
    <author>*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 xml:space="preserve">*:Seuil fixé à 10 séjours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3 séjours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20 séjours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</commentList>
</comments>
</file>

<file path=xl/sharedStrings.xml><?xml version="1.0" encoding="utf-8"?>
<sst xmlns="http://schemas.openxmlformats.org/spreadsheetml/2006/main" count="474" uniqueCount="472">
  <si>
    <t>FINESS</t>
  </si>
  <si>
    <t>Libellé FINESS</t>
  </si>
  <si>
    <t>Thermo ablation de tumeur hépatique par radiofréquence peropératoire</t>
  </si>
  <si>
    <t>Chimioembolisation de tumeurs hépatiques ou rénales</t>
  </si>
  <si>
    <t>Chimiothérapie hyperthermique intra-péritonéale (CHIP)</t>
  </si>
  <si>
    <t>Endartériectomie pulmonaire pour hypertension artérielle pulmonaire</t>
  </si>
  <si>
    <t>Perfusion isolée de membre</t>
  </si>
  <si>
    <t>Curiethérapie intracavitaire pulsée vaginale ou utérovaginale</t>
  </si>
  <si>
    <t>Chirurgie pédiatrique complexe pour cardiopathies congénitales</t>
  </si>
  <si>
    <t>Cathétérisme cardiaque interventionnel néo-natal pour cardiopathies congénitales</t>
  </si>
  <si>
    <t>Cathétérisme cardiaque interventionnel pédiatrique pour cardiopathies congénitales</t>
  </si>
  <si>
    <t>Réanimation néonatale chez les moins de 700g</t>
  </si>
  <si>
    <t>Chirurgie des sarcomes</t>
  </si>
  <si>
    <t>AREC en réanimation néo-natale</t>
  </si>
  <si>
    <t>ECMO hors AREC néonatale</t>
  </si>
  <si>
    <t>Reconstruction ORL par lambeaux libres (hors chirurgie des sarcomes)</t>
  </si>
  <si>
    <t>Chirurgie de recours de l'Ssophage (hors cancer)</t>
  </si>
  <si>
    <t>Dialyse MARS</t>
  </si>
  <si>
    <t>Exsanguino-transfusion chez le fStus ou le nv-né</t>
  </si>
  <si>
    <t>Résection par thoracoscopie des lésions pulmonaires congénitales de diagnostic anténatal</t>
  </si>
  <si>
    <t>Atrésie des voies biliaires</t>
  </si>
  <si>
    <t>Intervention lourde en chirurgie maxillofaciale</t>
  </si>
  <si>
    <t>Greffes de moelle en cas de grave déficit immunitaire</t>
  </si>
  <si>
    <t>Nutrition parentérale au long cours dans des pathologies intestinales</t>
  </si>
  <si>
    <t>Actes intracérébraux par voie stéréotaxique</t>
  </si>
  <si>
    <t>Exérèses carcinilogiques étendues en pneumologie</t>
  </si>
  <si>
    <t>Malformation congénitale moelle épinière</t>
  </si>
  <si>
    <t>Malformation congénitale urètre</t>
  </si>
  <si>
    <t>Malformation congénitale vagin ou transsexuel feminin</t>
  </si>
  <si>
    <t>Pelvectomie</t>
  </si>
  <si>
    <t>030780548</t>
  </si>
  <si>
    <t>POLYCLINIQUE PERGOLA - VICHY</t>
  </si>
  <si>
    <t>060000528</t>
  </si>
  <si>
    <t>CENTRE ANTOINE LACASSAGNE</t>
  </si>
  <si>
    <t>060780491</t>
  </si>
  <si>
    <t>INSTITUT ARNAULT TZANCK</t>
  </si>
  <si>
    <t>060780715</t>
  </si>
  <si>
    <t>CLINIQUE SAINT GEORGE</t>
  </si>
  <si>
    <t>060780947</t>
  </si>
  <si>
    <t>HÔPITAUX PEDIATRIQUES NICE CHU LENVAL</t>
  </si>
  <si>
    <t>060785011</t>
  </si>
  <si>
    <t>CHU DE NICE</t>
  </si>
  <si>
    <t>060800166</t>
  </si>
  <si>
    <t>CLINIQUE DE L'ESPERANCE</t>
  </si>
  <si>
    <t>100000017</t>
  </si>
  <si>
    <t>CH DE TROYES</t>
  </si>
  <si>
    <t>110780483</t>
  </si>
  <si>
    <t>CLINIQUE MONTREAL</t>
  </si>
  <si>
    <t>130001647</t>
  </si>
  <si>
    <t>INSTITUT PAOLI - CALMETTES</t>
  </si>
  <si>
    <t>130041916</t>
  </si>
  <si>
    <t>CH DU PAYS D'AIX CHI AIX PERTUIS</t>
  </si>
  <si>
    <t>130043664</t>
  </si>
  <si>
    <t>HÔPITAL EUROPEEN DESBIEF AMBROISE PARE</t>
  </si>
  <si>
    <t>130784051</t>
  </si>
  <si>
    <t>POLYCLINIQUE CLAIRVAL</t>
  </si>
  <si>
    <t>130785652</t>
  </si>
  <si>
    <t>HÔPITAL SAINT JOSEPH</t>
  </si>
  <si>
    <t>130785678</t>
  </si>
  <si>
    <t>CLINIQUE VERT COTEAU</t>
  </si>
  <si>
    <t>130786049</t>
  </si>
  <si>
    <t>AP-HM</t>
  </si>
  <si>
    <t>130810740</t>
  </si>
  <si>
    <t>CLINIQUE AXIUM</t>
  </si>
  <si>
    <t>140000100</t>
  </si>
  <si>
    <t>CHU COTE DE NACRE CAEN</t>
  </si>
  <si>
    <t>140000555</t>
  </si>
  <si>
    <t>CLCC FRANÇOIS BACLESSE</t>
  </si>
  <si>
    <t>140017237</t>
  </si>
  <si>
    <t>CH PRIVÉ ST MARTIN CAEN</t>
  </si>
  <si>
    <t>170024194</t>
  </si>
  <si>
    <t>GROUPEMENT HOSPITALIER DE LA ROCHELLE-RE-AUNIS</t>
  </si>
  <si>
    <t>170780175</t>
  </si>
  <si>
    <t>CH DE SAINTES</t>
  </si>
  <si>
    <t>180000028</t>
  </si>
  <si>
    <t>CH J. COEUR BOURGES</t>
  </si>
  <si>
    <t>210780581</t>
  </si>
  <si>
    <t>CHU DE DIJON</t>
  </si>
  <si>
    <t>210780789</t>
  </si>
  <si>
    <t>CLINIQUE MÉDICO-CHIRURGICALE</t>
  </si>
  <si>
    <t>210987731</t>
  </si>
  <si>
    <t>CENTRE GEORGES-FRANCOIS LECLERC</t>
  </si>
  <si>
    <t>220000020</t>
  </si>
  <si>
    <t>CH ST BRIEUC</t>
  </si>
  <si>
    <t>250000015</t>
  </si>
  <si>
    <t>CHU BESANCON</t>
  </si>
  <si>
    <t>260000021</t>
  </si>
  <si>
    <t>CH DE VALENCE</t>
  </si>
  <si>
    <t>290000017</t>
  </si>
  <si>
    <t>CHU BREST</t>
  </si>
  <si>
    <t>290004142</t>
  </si>
  <si>
    <t>CLINIQUE DU GRAND LARGE</t>
  </si>
  <si>
    <t>290019777</t>
  </si>
  <si>
    <t>POLYCLINIQUE DE KERAUDREN</t>
  </si>
  <si>
    <t>290020700</t>
  </si>
  <si>
    <t>CHIC DE CORNOUAILLE QUIMPER</t>
  </si>
  <si>
    <t>300780038</t>
  </si>
  <si>
    <t>CHU NIMES</t>
  </si>
  <si>
    <t>300780152</t>
  </si>
  <si>
    <t>HÔPITAL PRIVÉ LES FRANCISCAINES</t>
  </si>
  <si>
    <t>310780101</t>
  </si>
  <si>
    <t>CLINIQUE SAINT JEAN LANGUEDOC</t>
  </si>
  <si>
    <t>310780150</t>
  </si>
  <si>
    <t>CLINIQUE MEDIPOLE GARONNE</t>
  </si>
  <si>
    <t>310780259</t>
  </si>
  <si>
    <t>SA CLINIQUE PASTEUR</t>
  </si>
  <si>
    <t>310780283</t>
  </si>
  <si>
    <t>NOUVELLE CLINIQUE DE L'UNION</t>
  </si>
  <si>
    <t>310780382</t>
  </si>
  <si>
    <t>CLINIQUE AMBROISE PARE</t>
  </si>
  <si>
    <t>310781000</t>
  </si>
  <si>
    <t>CLINIQUE DES CEDRES</t>
  </si>
  <si>
    <t>310781406</t>
  </si>
  <si>
    <t>CHR TOULOUSE</t>
  </si>
  <si>
    <t>310781505</t>
  </si>
  <si>
    <t>CLINIQUE D'OCCITANIE</t>
  </si>
  <si>
    <t>310782347</t>
  </si>
  <si>
    <t>INSTITUT CLAUDIUS REGAUD</t>
  </si>
  <si>
    <t>330000662</t>
  </si>
  <si>
    <t>INSTITUT BERGONIE</t>
  </si>
  <si>
    <t>330027509</t>
  </si>
  <si>
    <t>CHIC SUD GIRONDE</t>
  </si>
  <si>
    <t>330780081</t>
  </si>
  <si>
    <t>CLINIQUE SAINT AUGUSTIN</t>
  </si>
  <si>
    <t>330780115</t>
  </si>
  <si>
    <t>CLINIQUE TIVOLI-DUCOS</t>
  </si>
  <si>
    <t>330781196</t>
  </si>
  <si>
    <t>CHU DE BORDEAUX</t>
  </si>
  <si>
    <t>330781253</t>
  </si>
  <si>
    <t>CH DE LIBOURNE</t>
  </si>
  <si>
    <t>330781402</t>
  </si>
  <si>
    <t>POLYCLINIQUE DE BORDEAUX - TONDU</t>
  </si>
  <si>
    <t>340000207</t>
  </si>
  <si>
    <t>INSTITUT DU CANCER DE MONTPELLIER</t>
  </si>
  <si>
    <t>340015965</t>
  </si>
  <si>
    <t>SAS POLYCLINIQUE SAINT PRIVAT</t>
  </si>
  <si>
    <t>340780477</t>
  </si>
  <si>
    <t>CHU MONTPELLIER</t>
  </si>
  <si>
    <t>340780642</t>
  </si>
  <si>
    <t>CLINIQUE BEAU SOLEIL</t>
  </si>
  <si>
    <t>340780667</t>
  </si>
  <si>
    <t>CLINIQUE DU PARC</t>
  </si>
  <si>
    <t>POLYCLINIQUE SAINT ROCH</t>
  </si>
  <si>
    <t>350000121</t>
  </si>
  <si>
    <t>CH PRIVÉ ST-GREGOIRE</t>
  </si>
  <si>
    <t>350000139</t>
  </si>
  <si>
    <t>CLINIQUE MUTUALISTE LA SAGESSE RENNES</t>
  </si>
  <si>
    <t>350002200</t>
  </si>
  <si>
    <t>CLINIQUE ST YVES RENNES</t>
  </si>
  <si>
    <t>350002812</t>
  </si>
  <si>
    <t>CRLCC E. MARQUIS</t>
  </si>
  <si>
    <t>350005179</t>
  </si>
  <si>
    <t>CHRU DE RENNES</t>
  </si>
  <si>
    <t>370000085</t>
  </si>
  <si>
    <t>CLINIQUE SAINT-GATIEN SA</t>
  </si>
  <si>
    <t>370000481</t>
  </si>
  <si>
    <t>CHU DE TOURS</t>
  </si>
  <si>
    <t>370007569</t>
  </si>
  <si>
    <t>PÔLE SANTÉ LÉONARD DE VINCI</t>
  </si>
  <si>
    <t>380012658</t>
  </si>
  <si>
    <t>GROUPEMENT HOSPITALIER MUTUALISTE DE GRENOBLE</t>
  </si>
  <si>
    <t>380780080</t>
  </si>
  <si>
    <t>CHU GRENOBLE</t>
  </si>
  <si>
    <t>380786442</t>
  </si>
  <si>
    <t>CLINIQUE BELLEDONNE</t>
  </si>
  <si>
    <t>400780284</t>
  </si>
  <si>
    <t>CLINIQUE ST-VINCENT DE PAUL</t>
  </si>
  <si>
    <t>410004998</t>
  </si>
  <si>
    <t>CLINIQUE DU SAINT COEUR</t>
  </si>
  <si>
    <t>420010050</t>
  </si>
  <si>
    <t>CLINIQUE MUTUALISTE DE LA LOIRE</t>
  </si>
  <si>
    <t>420011413</t>
  </si>
  <si>
    <t>CH PRIVÉ LOIRE</t>
  </si>
  <si>
    <t>420013492</t>
  </si>
  <si>
    <t>INSTITUT DE CANCEROLOGIE DE LA LOIRE</t>
  </si>
  <si>
    <t>420782310</t>
  </si>
  <si>
    <t>CLINIQUE DU RENAISON</t>
  </si>
  <si>
    <t>420784878</t>
  </si>
  <si>
    <t>CHU SAINT ETIENNE</t>
  </si>
  <si>
    <t>430000018</t>
  </si>
  <si>
    <t>CH EMILE ROUX LE PUY</t>
  </si>
  <si>
    <t>440000057</t>
  </si>
  <si>
    <t>CH ST-NAZAIRE</t>
  </si>
  <si>
    <t>440000289</t>
  </si>
  <si>
    <t>CHU DE NANTES</t>
  </si>
  <si>
    <t>440001113</t>
  </si>
  <si>
    <t>CRLCC RENE GAUDUCHEAU</t>
  </si>
  <si>
    <t>440002020</t>
  </si>
  <si>
    <t>POLYCLINIQUE DE L'EUROPE</t>
  </si>
  <si>
    <t>440024982</t>
  </si>
  <si>
    <t>AHO CLINIQUE SAINT AUGUSTIN</t>
  </si>
  <si>
    <t>440041580</t>
  </si>
  <si>
    <t>450000088</t>
  </si>
  <si>
    <t>CHR ORLEANS</t>
  </si>
  <si>
    <t>450010079</t>
  </si>
  <si>
    <t>POLYCLINIQUE LONGUES ALLEES</t>
  </si>
  <si>
    <t>470000027</t>
  </si>
  <si>
    <t>CLINIQUE ESQUIROL - SAINT-HILAIRE</t>
  </si>
  <si>
    <t>490000031</t>
  </si>
  <si>
    <t>CHRU ANGERS</t>
  </si>
  <si>
    <t>490000155</t>
  </si>
  <si>
    <t>CRLCC</t>
  </si>
  <si>
    <t>490014909</t>
  </si>
  <si>
    <t>CLINIQUE DE L'ANJOU</t>
  </si>
  <si>
    <t>510000029</t>
  </si>
  <si>
    <t>CHR DE REIMS</t>
  </si>
  <si>
    <t>510000185</t>
  </si>
  <si>
    <t>POLYCLINIQUE COURLANCY - REIMS</t>
  </si>
  <si>
    <t>510000516</t>
  </si>
  <si>
    <t>INSTITUT JEAN GODINOT</t>
  </si>
  <si>
    <t>540000478</t>
  </si>
  <si>
    <t>POLYCLINIQUE LOUIS PASTEUR</t>
  </si>
  <si>
    <t>540000486</t>
  </si>
  <si>
    <t>POLYCLINIQUE DE GENTILLY</t>
  </si>
  <si>
    <t>540001286</t>
  </si>
  <si>
    <t>INSTITUT DE CANCEROLOGIE DE LORRAINE</t>
  </si>
  <si>
    <t>540023264</t>
  </si>
  <si>
    <t>CHU DE NANCY</t>
  </si>
  <si>
    <t>560002511</t>
  </si>
  <si>
    <t>CLINIQUE DU TER</t>
  </si>
  <si>
    <t>560002933</t>
  </si>
  <si>
    <t>CLINIQUE MUTUALISTE PORTE DE L'ORIENT</t>
  </si>
  <si>
    <t>560005746</t>
  </si>
  <si>
    <t>CH BRETAGNE SUD LORIENT</t>
  </si>
  <si>
    <t>560008799</t>
  </si>
  <si>
    <t>CLINIQUE OCEANE</t>
  </si>
  <si>
    <t>560023210</t>
  </si>
  <si>
    <t>CH BRETAGNE ATLANTIQUE VANNES</t>
  </si>
  <si>
    <t>570000646</t>
  </si>
  <si>
    <t>HÔPITAL CLINIQUE CLAUDE BERNARD</t>
  </si>
  <si>
    <t>570005165</t>
  </si>
  <si>
    <t>CHR METZ THIONVILLE</t>
  </si>
  <si>
    <t>570026252</t>
  </si>
  <si>
    <t>HÔPITAL ROBERT SCHUMAN</t>
  </si>
  <si>
    <t>590000188</t>
  </si>
  <si>
    <t>CLCC OSCAR LAMBRET LILLE</t>
  </si>
  <si>
    <t>590008041</t>
  </si>
  <si>
    <t>POLYCLINIQUE VAUBAN</t>
  </si>
  <si>
    <t>590780193</t>
  </si>
  <si>
    <t>CHRU DE LILLE</t>
  </si>
  <si>
    <t>590780250</t>
  </si>
  <si>
    <t>CLINIQUE LILLE-SUD</t>
  </si>
  <si>
    <t>590780268</t>
  </si>
  <si>
    <t>POLYCLINIQUE DU BOIS</t>
  </si>
  <si>
    <t>590780383</t>
  </si>
  <si>
    <t>POLYCLINIQUE DE LA LOUVIERE</t>
  </si>
  <si>
    <t>590781415</t>
  </si>
  <si>
    <t>CH DE DUNKERQUE</t>
  </si>
  <si>
    <t>590782215</t>
  </si>
  <si>
    <t>CH VALENCIENNES</t>
  </si>
  <si>
    <t>590797353</t>
  </si>
  <si>
    <t>HÔPITAL SAINT VINCENT - SAINT ANTOINE</t>
  </si>
  <si>
    <t>620003376</t>
  </si>
  <si>
    <t>POLYCLINIQUE MÉDICO-CHIRURGICALE D'HENIN-BEAUMONT</t>
  </si>
  <si>
    <t>620100057</t>
  </si>
  <si>
    <t>CH D'ARRAS</t>
  </si>
  <si>
    <t>620100685</t>
  </si>
  <si>
    <t>CH DE LENS</t>
  </si>
  <si>
    <t>620100750</t>
  </si>
  <si>
    <t>620103440</t>
  </si>
  <si>
    <t>CH DE BOULOGNE</t>
  </si>
  <si>
    <t>620118513</t>
  </si>
  <si>
    <t>CENTRE MÉDICO CHIRURGICAL ET OBSTÉTRICAL COTE D'OPALE</t>
  </si>
  <si>
    <t>630000479</t>
  </si>
  <si>
    <t>CENTRE REGIONAL JEAN PERRIN</t>
  </si>
  <si>
    <t>630780211</t>
  </si>
  <si>
    <t>POLE SANTÉ REPUBLIQUE - CLERMONT</t>
  </si>
  <si>
    <t>630780989</t>
  </si>
  <si>
    <t>CHU CLERMONT-FERRAND</t>
  </si>
  <si>
    <t>640018206</t>
  </si>
  <si>
    <t>CAPIO CLINIQUE BELHARRA</t>
  </si>
  <si>
    <t>640780417</t>
  </si>
  <si>
    <t>CH COTE BASQUE</t>
  </si>
  <si>
    <t>640780433</t>
  </si>
  <si>
    <t>CLINIQUE SAINT ETIENNE</t>
  </si>
  <si>
    <t>640781290</t>
  </si>
  <si>
    <t>CH PAU</t>
  </si>
  <si>
    <t>650780679</t>
  </si>
  <si>
    <t>POLYCLINIQUE DE L ORMEAU</t>
  </si>
  <si>
    <t>660780180</t>
  </si>
  <si>
    <t>CH PERPIGNAN</t>
  </si>
  <si>
    <t>660780784</t>
  </si>
  <si>
    <t>CLINIQUE SAINT PIERRE</t>
  </si>
  <si>
    <t>660790387</t>
  </si>
  <si>
    <t>670000033</t>
  </si>
  <si>
    <t>CRLCC PAUL STRAUSS DE STRASBOURG</t>
  </si>
  <si>
    <t>670000082</t>
  </si>
  <si>
    <t>CLINIQUE ADASSA DE STRASBOURG</t>
  </si>
  <si>
    <t>670016237</t>
  </si>
  <si>
    <t>CLINIQUE SAINTE ODILE STRASBOURG</t>
  </si>
  <si>
    <t>670780055</t>
  </si>
  <si>
    <t>CHU DE STRASBOURG</t>
  </si>
  <si>
    <t>670780170</t>
  </si>
  <si>
    <t>CLINIQUE DE L'ORANGERIE STRASB.</t>
  </si>
  <si>
    <t>670780188</t>
  </si>
  <si>
    <t>CLINIQUE SAINTE-BARBE - GHSV</t>
  </si>
  <si>
    <t>680000973</t>
  </si>
  <si>
    <t>CH DE COLMAR</t>
  </si>
  <si>
    <t>680020336</t>
  </si>
  <si>
    <t>GRPE HOSP REGION MULHOUSE ET SUD ALSACE</t>
  </si>
  <si>
    <t>690000880</t>
  </si>
  <si>
    <t>CENTRE LEON BERARD</t>
  </si>
  <si>
    <t>690023411</t>
  </si>
  <si>
    <t>HÔPITAL PRIVÉ JEAN MERMOZ</t>
  </si>
  <si>
    <t>690781810</t>
  </si>
  <si>
    <t>HOSPICES CIVILS DE LYON</t>
  </si>
  <si>
    <t>690793468</t>
  </si>
  <si>
    <t>INFIRMERIE PROTESTANTE DE LYON</t>
  </si>
  <si>
    <t>690805361</t>
  </si>
  <si>
    <t>CH ST JOSEPH ST LUC</t>
  </si>
  <si>
    <t>720000025</t>
  </si>
  <si>
    <t>CH LE MANS</t>
  </si>
  <si>
    <t>720000199</t>
  </si>
  <si>
    <t>SA CLINIQUE CHIR. LE PRE-PASTEUR</t>
  </si>
  <si>
    <t>720017748</t>
  </si>
  <si>
    <t>POLE SANTÉ SUD SITE CMCM</t>
  </si>
  <si>
    <t>730000015</t>
  </si>
  <si>
    <t>730004298</t>
  </si>
  <si>
    <t>HÔPITAL PRIVÉ MEDIPOLE DE SAVOIE</t>
  </si>
  <si>
    <t>740780416</t>
  </si>
  <si>
    <t>CLINIQUE DU LAC ET D'ARGONAY</t>
  </si>
  <si>
    <t>740781133</t>
  </si>
  <si>
    <t>CH ANNECY-GENEVOIS</t>
  </si>
  <si>
    <t>740790381</t>
  </si>
  <si>
    <t>CHIC DU LEMAN</t>
  </si>
  <si>
    <t>750000523</t>
  </si>
  <si>
    <t>GROUPEMENT HOSPITALIER PARIS SAINT-JOSEPH</t>
  </si>
  <si>
    <t>750000549</t>
  </si>
  <si>
    <t>FONDATION OPHTALMOLOGIQUE ROTHSCHILD</t>
  </si>
  <si>
    <t>750006728</t>
  </si>
  <si>
    <t>GROUPEMENT HOSPITALIER DIACONESSES-CROIX SAINT-SIMON</t>
  </si>
  <si>
    <t>750150104</t>
  </si>
  <si>
    <t>INSTITUT MUTUALISTE MONTSOURIS</t>
  </si>
  <si>
    <t>750160012</t>
  </si>
  <si>
    <t>CLCC INSTITUT CURIE</t>
  </si>
  <si>
    <t>750300121</t>
  </si>
  <si>
    <t>MAISON SANTÉ ST JEAN DE DIEU</t>
  </si>
  <si>
    <t>750712184</t>
  </si>
  <si>
    <t>AP-HP</t>
  </si>
  <si>
    <t>760021329</t>
  </si>
  <si>
    <t>HÔPITAL PRIVÉ DE L'ESTUAIRE</t>
  </si>
  <si>
    <t>760025312</t>
  </si>
  <si>
    <t>CLINIQUE MATHILDE</t>
  </si>
  <si>
    <t>760780023</t>
  </si>
  <si>
    <t>CH DE DIEPPE</t>
  </si>
  <si>
    <t>760780239</t>
  </si>
  <si>
    <t>CHU ROUEN</t>
  </si>
  <si>
    <t>760780510</t>
  </si>
  <si>
    <t>CLINIQUE DU CEDRE</t>
  </si>
  <si>
    <t>760780726</t>
  </si>
  <si>
    <t>CH DU HAVRE</t>
  </si>
  <si>
    <t>770300010</t>
  </si>
  <si>
    <t>CLINIQUE CHANTEREINE</t>
  </si>
  <si>
    <t>770300275</t>
  </si>
  <si>
    <t>POLYCLINIQUE DE LA FORET</t>
  </si>
  <si>
    <t>780001236</t>
  </si>
  <si>
    <t>CHIC DE POISSY ST-GERMAIN</t>
  </si>
  <si>
    <t>800000044</t>
  </si>
  <si>
    <t>CHU D'AMIENS</t>
  </si>
  <si>
    <t>800009920</t>
  </si>
  <si>
    <t>SA CLINIQUE VICTOR PAUCHET</t>
  </si>
  <si>
    <t>830100566</t>
  </si>
  <si>
    <t>CHIC FREJUS</t>
  </si>
  <si>
    <t>830100616</t>
  </si>
  <si>
    <t>CHIC TOULON</t>
  </si>
  <si>
    <t>840000350</t>
  </si>
  <si>
    <t>CLINIQUE SAINTE CATHERINE</t>
  </si>
  <si>
    <t>840006597</t>
  </si>
  <si>
    <t>CH HENRI DUFFAUT AVIGNON</t>
  </si>
  <si>
    <t>840013312</t>
  </si>
  <si>
    <t>CLINIQUE RHONE DURANCE</t>
  </si>
  <si>
    <t>850000019</t>
  </si>
  <si>
    <t>CH LA ROCHE/YON - MONTAIGU - LUCON</t>
  </si>
  <si>
    <t>850000126</t>
  </si>
  <si>
    <t>CLINIQUE SUD VENDEE</t>
  </si>
  <si>
    <t>860010321</t>
  </si>
  <si>
    <t>POLYCLINIQUE DE POITIERS</t>
  </si>
  <si>
    <t>870000015</t>
  </si>
  <si>
    <t>CHU LIMOGES</t>
  </si>
  <si>
    <t>870000288</t>
  </si>
  <si>
    <t>CLINIQUE FRANÇOIS CHENIEUX</t>
  </si>
  <si>
    <t>900000365</t>
  </si>
  <si>
    <t>HÔPITAL NORD FRANCHE COMTE</t>
  </si>
  <si>
    <t>910002773</t>
  </si>
  <si>
    <t>CH SUD-FRANCILIEN</t>
  </si>
  <si>
    <t>910300219</t>
  </si>
  <si>
    <t>INSTITUT HOSP. JACQUES CARTIER</t>
  </si>
  <si>
    <t>920000650</t>
  </si>
  <si>
    <t>CENTRE MÉDICO-CHIRURGICAL FOCH</t>
  </si>
  <si>
    <t>920000684</t>
  </si>
  <si>
    <t>CENTRE CHIRURGICAL MARIE LANNELONGUE</t>
  </si>
  <si>
    <t>920300043</t>
  </si>
  <si>
    <t>HÔPITAL PRIVÉ D ANTONY</t>
  </si>
  <si>
    <t>920300936</t>
  </si>
  <si>
    <t>CENTRE CHIRURGICAL VAL D'OR</t>
  </si>
  <si>
    <t>930110036</t>
  </si>
  <si>
    <t>930110051</t>
  </si>
  <si>
    <t>CH DE ST DENIS</t>
  </si>
  <si>
    <t>940000664</t>
  </si>
  <si>
    <t>INSTITUT GUSTAVE ROUSSY</t>
  </si>
  <si>
    <t>940110018</t>
  </si>
  <si>
    <t>CHIC DE CRETEIL</t>
  </si>
  <si>
    <t>940110042</t>
  </si>
  <si>
    <t>CHIC DE VILLENEUVE ST GEORGES</t>
  </si>
  <si>
    <t>950013870</t>
  </si>
  <si>
    <t>CHIC D'EAUBONNE-MONTMORENCY</t>
  </si>
  <si>
    <t>950110015</t>
  </si>
  <si>
    <t>950110080</t>
  </si>
  <si>
    <t>950807982</t>
  </si>
  <si>
    <t>CLINIQUE CLAUDE BERNARD</t>
  </si>
  <si>
    <t>970100228</t>
  </si>
  <si>
    <t>CHU DE POINTE-A-PITRE/ABYMES</t>
  </si>
  <si>
    <t>970211207</t>
  </si>
  <si>
    <t>CHU DE MARTINIQUE</t>
  </si>
  <si>
    <t>970302022</t>
  </si>
  <si>
    <t>CH DE CAYENNE</t>
  </si>
  <si>
    <t>970408589</t>
  </si>
  <si>
    <t>CHR REUNION</t>
  </si>
  <si>
    <t>CH METROPOLE SAVOIE</t>
  </si>
  <si>
    <t>TOTAL</t>
  </si>
  <si>
    <t>130783962</t>
  </si>
  <si>
    <t>CLINIQUE WULFRAN PUGET</t>
  </si>
  <si>
    <t>570023630</t>
  </si>
  <si>
    <t>HOPITAUX PRIVES DE METZ</t>
  </si>
  <si>
    <t>740001839</t>
  </si>
  <si>
    <t>CHIC DES HÔPITAUX DU PAYS DU MONT BLANC</t>
  </si>
  <si>
    <t>020000063</t>
  </si>
  <si>
    <t>CH DE SAINT QUENTIN</t>
  </si>
  <si>
    <t>100002351</t>
  </si>
  <si>
    <t>CLINIQUE DE CHAMPAGNE - TROYES</t>
  </si>
  <si>
    <t>190000224</t>
  </si>
  <si>
    <t>CENTRE MÉDICO-CHIRURGICAL LES CEDRES BRIVE</t>
  </si>
  <si>
    <t>210011847</t>
  </si>
  <si>
    <t>POLYCLINIQUE DU PARC DREVON</t>
  </si>
  <si>
    <t>330000340</t>
  </si>
  <si>
    <t>M.S.P.B. BAGATELLE</t>
  </si>
  <si>
    <t>330780511</t>
  </si>
  <si>
    <t>CLINIQUE SAINTE ANNE</t>
  </si>
  <si>
    <t>340009885</t>
  </si>
  <si>
    <t>POLYCLINIQUE CHAMPEAU</t>
  </si>
  <si>
    <t>L'HÔPITAL PRIVÉ DU CONFLUENT</t>
  </si>
  <si>
    <t>440050433</t>
  </si>
  <si>
    <t>CLINIQUE MUTUALISTE DE L'ESTUAIRE</t>
  </si>
  <si>
    <t>600100713</t>
  </si>
  <si>
    <t>CH DE BEAUVAIS</t>
  </si>
  <si>
    <t>620100099</t>
  </si>
  <si>
    <t>HÔPITAL PRIVÉ ARRAS LES BONNETTES</t>
  </si>
  <si>
    <t>670780386</t>
  </si>
  <si>
    <t>CLINIQUE SAINTE ODILE HAGUENAU</t>
  </si>
  <si>
    <t>690782222</t>
  </si>
  <si>
    <t>HÔPITAL NORD OUEST - VILLEFRANCHE</t>
  </si>
  <si>
    <t>710780958</t>
  </si>
  <si>
    <t>CH WILLIAM MOREY</t>
  </si>
  <si>
    <t>750140014</t>
  </si>
  <si>
    <t>CH SAINTE-ANNE</t>
  </si>
  <si>
    <t>830100574</t>
  </si>
  <si>
    <t>860014208</t>
  </si>
  <si>
    <t>CHR DE POITIERS</t>
  </si>
  <si>
    <t>CH ANDRE GREGOIRE</t>
  </si>
  <si>
    <t>930110069</t>
  </si>
  <si>
    <t>CH ROBERT BALLANGER</t>
  </si>
  <si>
    <t>930300645</t>
  </si>
  <si>
    <t>CENTRE CARDIOLOGIQUE DU NORD</t>
  </si>
  <si>
    <t>CH VICTOR DUPOUY ARGENTEUIL</t>
  </si>
  <si>
    <t>CH RENE DUBOS PONTOISE</t>
  </si>
  <si>
    <t>Enveloppe RE 2017 à 49,5M€</t>
  </si>
  <si>
    <t xml:space="preserve">Base 2016 </t>
  </si>
  <si>
    <t>DOTATION 2016</t>
  </si>
  <si>
    <t>Effet revenu 2017-2016</t>
  </si>
  <si>
    <t>Effet revenu 2017-2016 /2</t>
  </si>
  <si>
    <t>A déléguer en C2 2017
(Enveloppe à 49,5M€)</t>
  </si>
  <si>
    <t>HÔPITAL D'INSTRUCTION DES ARMÉES SAINTE-ANNE (SSA)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</si>
</sst>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0"/>
    <numFmt numFmtId="166" formatCode="_-* #,##0\ &quot;€&quot;_-;\-* #,##0\ &quot;€&quot;_-;_-* &quot;-&quot;??\ &quot;€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25"/>
      <name val="Arial"/>
      <family val="2"/>
    </font>
    <font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14B6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  <diagonal/>
    </border>
    <border>
      <left style="thin">
        <color rgb="FFF0F0F0"/>
      </left>
      <right style="thin">
        <color rgb="FFF0F0F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>
      <alignment horizontal="left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49" fontId="21" fillId="36" borderId="10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/>
    </xf>
    <xf numFmtId="164" fontId="22" fillId="36" borderId="10" xfId="0" applyNumberFormat="1" applyFont="1" applyFill="1" applyBorder="1" applyAlignment="1" applyProtection="1">
      <alignment horizontal="right" vertical="center" wrapText="1"/>
    </xf>
    <xf numFmtId="0" fontId="17" fillId="29" borderId="12" xfId="38" applyNumberFormat="1" applyBorder="1" applyAlignment="1" applyProtection="1">
      <alignment horizontal="center" vertical="center" wrapText="1"/>
    </xf>
    <xf numFmtId="44" fontId="22" fillId="36" borderId="10" xfId="44" applyFont="1" applyFill="1" applyBorder="1" applyAlignment="1" applyProtection="1">
      <alignment horizontal="right" vertical="center" wrapText="1"/>
    </xf>
    <xf numFmtId="44" fontId="20" fillId="35" borderId="10" xfId="44" applyFont="1" applyFill="1" applyBorder="1" applyAlignment="1" applyProtection="1">
      <alignment horizontal="center" vertical="center" wrapText="1"/>
    </xf>
    <xf numFmtId="0" fontId="17" fillId="9" borderId="13" xfId="18" applyNumberFormat="1" applyBorder="1" applyAlignment="1" applyProtection="1">
      <alignment horizontal="center" vertical="center" wrapText="1"/>
    </xf>
    <xf numFmtId="44" fontId="22" fillId="36" borderId="12" xfId="44" applyFont="1" applyFill="1" applyBorder="1" applyAlignment="1" applyProtection="1">
      <alignment horizontal="right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  <xf numFmtId="166" fontId="6" fillId="2" borderId="14" xfId="44" applyNumberFormat="1" applyFont="1" applyFill="1" applyBorder="1" applyAlignment="1" applyProtection="1"/>
    <xf numFmtId="166" fontId="0" fillId="33" borderId="0" xfId="0" applyNumberFormat="1" applyFont="1" applyFill="1" applyBorder="1" applyAlignment="1" applyProtection="1"/>
    <xf numFmtId="164" fontId="6" fillId="2" borderId="11" xfId="6" applyNumberFormat="1" applyBorder="1" applyAlignment="1" applyProtection="1"/>
    <xf numFmtId="165" fontId="17" fillId="13" borderId="16" xfId="22" applyNumberFormat="1" applyBorder="1" applyAlignment="1">
      <alignment horizontal="center"/>
    </xf>
    <xf numFmtId="166" fontId="17" fillId="13" borderId="17" xfId="44" applyNumberFormat="1" applyFont="1" applyFill="1" applyBorder="1" applyAlignment="1">
      <alignment horizontal="center"/>
    </xf>
    <xf numFmtId="166" fontId="0" fillId="33" borderId="15" xfId="44" applyNumberFormat="1" applyFont="1" applyFill="1" applyBorder="1" applyAlignment="1" applyProtection="1"/>
    <xf numFmtId="0" fontId="0" fillId="33" borderId="15" xfId="0" applyNumberFormat="1" applyFont="1" applyFill="1" applyBorder="1" applyAlignment="1" applyProtection="1"/>
    <xf numFmtId="166" fontId="0" fillId="37" borderId="15" xfId="0" applyNumberFormat="1" applyFont="1" applyFill="1" applyBorder="1" applyAlignment="1" applyProtection="1"/>
    <xf numFmtId="49" fontId="27" fillId="36" borderId="10" xfId="0" applyNumberFormat="1" applyFont="1" applyFill="1" applyBorder="1" applyAlignment="1" applyProtection="1">
      <alignment horizontal="center" vertical="center" wrapText="1"/>
    </xf>
    <xf numFmtId="0" fontId="28" fillId="36" borderId="10" xfId="0" applyNumberFormat="1" applyFont="1" applyFill="1" applyBorder="1" applyAlignment="1" applyProtection="1">
      <alignment horizontal="left" vertical="center" wrapText="1"/>
    </xf>
    <xf numFmtId="44" fontId="18" fillId="34" borderId="0" xfId="44" applyFont="1" applyFill="1" applyBorder="1" applyAlignment="1" applyProtection="1">
      <alignment horizontal="left"/>
    </xf>
    <xf numFmtId="44" fontId="17" fillId="29" borderId="12" xfId="44" applyFont="1" applyFill="1" applyBorder="1" applyAlignment="1" applyProtection="1">
      <alignment horizontal="center" vertical="center" wrapText="1"/>
    </xf>
    <xf numFmtId="44" fontId="28" fillId="36" borderId="10" xfId="44" applyFont="1" applyFill="1" applyBorder="1" applyAlignment="1" applyProtection="1">
      <alignment horizontal="right" vertical="center" wrapText="1"/>
    </xf>
    <xf numFmtId="44" fontId="0" fillId="33" borderId="0" xfId="44" applyFont="1" applyFill="1" applyBorder="1" applyAlignment="1" applyProtection="1"/>
    <xf numFmtId="0" fontId="28" fillId="36" borderId="10" xfId="44" applyNumberFormat="1" applyFont="1" applyFill="1" applyBorder="1" applyAlignment="1" applyProtection="1">
      <alignment horizontal="right" vertical="center" wrapText="1"/>
    </xf>
    <xf numFmtId="0" fontId="22" fillId="36" borderId="10" xfId="0" applyNumberFormat="1" applyFont="1" applyFill="1" applyBorder="1" applyAlignment="1" applyProtection="1">
      <alignment horizontal="left" vertical="center" wrapText="1"/>
    </xf>
    <xf numFmtId="44" fontId="28" fillId="36" borderId="12" xfId="44" applyFont="1" applyFill="1" applyBorder="1" applyAlignment="1" applyProtection="1">
      <alignment horizontal="right" vertical="center" wrapText="1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onétaire" xfId="44" builtinId="4"/>
    <cellStyle name="Neutre" xfId="8" builtinId="28" customBuiltin="1"/>
    <cellStyle name="Normal" xfId="0" builtinId="0"/>
    <cellStyle name="Normal 2" xfId="42"/>
    <cellStyle name="Normal 3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%20Douments\Classifications%20MCO\V11\activit&#233;%20de%20recours\rapport\Recours_except_ICRretrospect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f"/>
      <sheetName val="Résultat ICR"/>
      <sheetName val="Résultat ICR DMS final"/>
      <sheetName val="ICR Public par acte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22"/>
  <sheetViews>
    <sheetView tabSelected="1" zoomScaleNormal="10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M17" sqref="M17"/>
    </sheetView>
  </sheetViews>
  <sheetFormatPr baseColWidth="10" defaultRowHeight="15" x14ac:dyDescent="0.25"/>
  <cols>
    <col min="1" max="1" width="16.42578125" style="1" bestFit="1" customWidth="1"/>
    <col min="2" max="2" width="31.140625" style="1" customWidth="1"/>
    <col min="3" max="4" width="16.42578125" style="26" customWidth="1"/>
    <col min="5" max="6" width="16.42578125" style="1" customWidth="1"/>
    <col min="7" max="30" width="16.42578125" style="26" customWidth="1"/>
    <col min="31" max="31" width="19" style="1" customWidth="1"/>
    <col min="32" max="32" width="15.5703125" style="1" customWidth="1"/>
    <col min="33" max="33" width="12.7109375" style="1" bestFit="1" customWidth="1"/>
    <col min="34" max="35" width="12.85546875" style="1" bestFit="1" customWidth="1"/>
    <col min="36" max="36" width="12.7109375" style="1" bestFit="1" customWidth="1"/>
    <col min="37" max="16384" width="11.42578125" style="1"/>
  </cols>
  <sheetData>
    <row r="1" spans="1:36" s="2" customFormat="1" ht="12" customHeight="1" x14ac:dyDescent="0.2">
      <c r="A1" s="2" t="s">
        <v>466</v>
      </c>
      <c r="C1" s="23"/>
      <c r="D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6" ht="84" x14ac:dyDescent="0.25">
      <c r="A2" s="3" t="s">
        <v>0</v>
      </c>
      <c r="B2" s="3" t="s">
        <v>1</v>
      </c>
      <c r="C2" s="9" t="s">
        <v>2</v>
      </c>
      <c r="D2" s="9" t="s">
        <v>3</v>
      </c>
      <c r="E2" s="3" t="s">
        <v>4</v>
      </c>
      <c r="F2" s="3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10" t="s">
        <v>419</v>
      </c>
      <c r="AF2" s="10" t="s">
        <v>465</v>
      </c>
      <c r="AG2" s="12" t="s">
        <v>467</v>
      </c>
      <c r="AH2" s="12" t="s">
        <v>468</v>
      </c>
      <c r="AI2" s="12" t="s">
        <v>469</v>
      </c>
      <c r="AJ2" s="12" t="s">
        <v>470</v>
      </c>
    </row>
    <row r="3" spans="1:36" x14ac:dyDescent="0.25">
      <c r="A3" s="3"/>
      <c r="B3" s="7" t="s">
        <v>419</v>
      </c>
      <c r="C3" s="24">
        <f>SUM(C4:C221)</f>
        <v>1212155.2803698205</v>
      </c>
      <c r="D3" s="24">
        <f t="shared" ref="D3:AD3" si="0">SUM(D4:D221)</f>
        <v>10048845.4485323</v>
      </c>
      <c r="E3" s="24">
        <f t="shared" si="0"/>
        <v>8745293.9453214295</v>
      </c>
      <c r="F3" s="24">
        <f t="shared" si="0"/>
        <v>2114930.3807617235</v>
      </c>
      <c r="G3" s="24">
        <f t="shared" si="0"/>
        <v>186968.01905264019</v>
      </c>
      <c r="H3" s="24">
        <f t="shared" si="0"/>
        <v>5012520.5859285053</v>
      </c>
      <c r="I3" s="24">
        <f t="shared" si="0"/>
        <v>20891391.089642104</v>
      </c>
      <c r="J3" s="24">
        <f t="shared" si="0"/>
        <v>675399.94606268802</v>
      </c>
      <c r="K3" s="24">
        <f t="shared" si="0"/>
        <v>2499933.0279408889</v>
      </c>
      <c r="L3" s="24">
        <f t="shared" si="0"/>
        <v>3193253.5999999996</v>
      </c>
      <c r="M3" s="24">
        <f t="shared" si="0"/>
        <v>6130848.0718619851</v>
      </c>
      <c r="N3" s="24">
        <f t="shared" si="0"/>
        <v>521443.34666666662</v>
      </c>
      <c r="O3" s="24">
        <f t="shared" si="0"/>
        <v>25526023.284385588</v>
      </c>
      <c r="P3" s="24">
        <f t="shared" si="0"/>
        <v>15363621.839999998</v>
      </c>
      <c r="Q3" s="24">
        <f t="shared" si="0"/>
        <v>732969.39131382259</v>
      </c>
      <c r="R3" s="24">
        <f t="shared" si="0"/>
        <v>5520223.5</v>
      </c>
      <c r="S3" s="24">
        <f t="shared" si="0"/>
        <v>31540.739999999998</v>
      </c>
      <c r="T3" s="24">
        <f t="shared" si="0"/>
        <v>307398</v>
      </c>
      <c r="U3" s="24">
        <f t="shared" si="0"/>
        <v>567732</v>
      </c>
      <c r="V3" s="24">
        <f t="shared" si="0"/>
        <v>2425650.0117240325</v>
      </c>
      <c r="W3" s="24">
        <f t="shared" si="0"/>
        <v>9867312</v>
      </c>
      <c r="X3" s="24">
        <f t="shared" si="0"/>
        <v>20652341.259999998</v>
      </c>
      <c r="Y3" s="24">
        <f t="shared" si="0"/>
        <v>8109846.4115029816</v>
      </c>
      <c r="Z3" s="24">
        <f t="shared" si="0"/>
        <v>10405210.637395274</v>
      </c>
      <c r="AA3" s="24">
        <f t="shared" si="0"/>
        <v>85375</v>
      </c>
      <c r="AB3" s="24">
        <f t="shared" si="0"/>
        <v>872320</v>
      </c>
      <c r="AC3" s="24">
        <f t="shared" si="0"/>
        <v>0</v>
      </c>
      <c r="AD3" s="24">
        <f t="shared" si="0"/>
        <v>2666499.0771297948</v>
      </c>
      <c r="AE3" s="15">
        <f>SUM(C3:AD3)</f>
        <v>164367045.89559221</v>
      </c>
      <c r="AF3" s="16">
        <f>49514800/AE3</f>
        <v>0.30124529969013591</v>
      </c>
      <c r="AG3" s="18"/>
      <c r="AH3" s="19"/>
      <c r="AI3" s="19"/>
      <c r="AJ3" s="19"/>
    </row>
    <row r="4" spans="1:36" ht="15" customHeight="1" x14ac:dyDescent="0.25">
      <c r="A4" s="21" t="s">
        <v>426</v>
      </c>
      <c r="B4" s="22" t="s">
        <v>427</v>
      </c>
      <c r="C4" s="25"/>
      <c r="D4" s="25"/>
      <c r="E4" s="25"/>
      <c r="F4" s="25"/>
      <c r="G4" s="25"/>
      <c r="H4" s="25"/>
      <c r="I4" s="27"/>
      <c r="J4" s="25"/>
      <c r="K4" s="25"/>
      <c r="L4" s="25"/>
      <c r="M4" s="25"/>
      <c r="N4" s="25"/>
      <c r="O4" s="25"/>
      <c r="P4" s="25"/>
      <c r="Q4" s="25"/>
      <c r="R4" s="25">
        <v>1182414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13">
        <f>SUM(C4:AD4)</f>
        <v>1182414</v>
      </c>
      <c r="AF4" s="17">
        <f>AE4*$AF$3</f>
        <v>356196.65978781239</v>
      </c>
      <c r="AG4" s="18">
        <v>0</v>
      </c>
      <c r="AH4" s="18">
        <f>AF4-AG4</f>
        <v>356196.65978781239</v>
      </c>
      <c r="AI4" s="18">
        <f>AH4/2</f>
        <v>178098.32989390619</v>
      </c>
      <c r="AJ4" s="20">
        <f>AF4-AI4</f>
        <v>178098.32989390619</v>
      </c>
    </row>
    <row r="5" spans="1:36" ht="15" customHeight="1" x14ac:dyDescent="0.25">
      <c r="A5" s="4" t="s">
        <v>30</v>
      </c>
      <c r="B5" s="22" t="s">
        <v>31</v>
      </c>
      <c r="C5" s="6"/>
      <c r="D5" s="6"/>
      <c r="E5" s="6"/>
      <c r="F5" s="6"/>
      <c r="G5" s="6"/>
      <c r="H5" s="6"/>
      <c r="I5" s="6"/>
      <c r="J5" s="6"/>
      <c r="K5" s="8"/>
      <c r="L5" s="8"/>
      <c r="M5" s="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3"/>
      <c r="AF5" s="17">
        <f>AE5*$AF$3</f>
        <v>0</v>
      </c>
      <c r="AG5" s="18">
        <v>2384.0745964340576</v>
      </c>
      <c r="AH5" s="18">
        <f>AF5-AG5</f>
        <v>-2384.0745964340576</v>
      </c>
      <c r="AI5" s="18">
        <f>AH5/2</f>
        <v>-1192.0372982170288</v>
      </c>
      <c r="AJ5" s="20">
        <f>AF5-AI5</f>
        <v>1192.0372982170288</v>
      </c>
    </row>
    <row r="6" spans="1:36" ht="15" customHeight="1" x14ac:dyDescent="0.25">
      <c r="A6" s="21" t="s">
        <v>32</v>
      </c>
      <c r="B6" s="22" t="s">
        <v>33</v>
      </c>
      <c r="C6" s="25"/>
      <c r="D6" s="25">
        <v>67193.109985574512</v>
      </c>
      <c r="E6" s="25"/>
      <c r="F6" s="25"/>
      <c r="G6" s="25"/>
      <c r="H6" s="25"/>
      <c r="I6" s="25"/>
      <c r="J6" s="25"/>
      <c r="K6" s="25"/>
      <c r="L6" s="25"/>
      <c r="M6" s="25">
        <v>48426.919998909834</v>
      </c>
      <c r="N6" s="25"/>
      <c r="O6" s="25"/>
      <c r="P6" s="25">
        <v>522327.12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13">
        <f>SUM(C6:AD6)</f>
        <v>637947.14998448431</v>
      </c>
      <c r="AF6" s="17">
        <f>AE6*$AF$3</f>
        <v>192178.58038354406</v>
      </c>
      <c r="AG6" s="18">
        <v>157290.40754623798</v>
      </c>
      <c r="AH6" s="18">
        <f>AF6-AG6</f>
        <v>34888.172837306076</v>
      </c>
      <c r="AI6" s="18">
        <f>AH6/2</f>
        <v>17444.086418653038</v>
      </c>
      <c r="AJ6" s="20">
        <f>AF6-AI6</f>
        <v>174734.49396489101</v>
      </c>
    </row>
    <row r="7" spans="1:36" ht="24" x14ac:dyDescent="0.25">
      <c r="A7" s="21" t="s">
        <v>34</v>
      </c>
      <c r="B7" s="22" t="s">
        <v>35</v>
      </c>
      <c r="C7" s="25"/>
      <c r="D7" s="25">
        <v>115850.18963030088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>
        <v>74216.908968582575</v>
      </c>
      <c r="AA7" s="25"/>
      <c r="AB7" s="25"/>
      <c r="AC7" s="25"/>
      <c r="AD7" s="25"/>
      <c r="AE7" s="13">
        <f>SUM(C7:AD7)</f>
        <v>190067.09859888346</v>
      </c>
      <c r="AF7" s="17">
        <f>AE7*$AF$3</f>
        <v>57256.820078655262</v>
      </c>
      <c r="AG7" s="18">
        <v>21413.952191043081</v>
      </c>
      <c r="AH7" s="18">
        <f>AF7-AG7</f>
        <v>35842.867887612185</v>
      </c>
      <c r="AI7" s="18">
        <f>AH7/2</f>
        <v>17921.433943806092</v>
      </c>
      <c r="AJ7" s="20">
        <f>AF7-AI7</f>
        <v>39335.38613484917</v>
      </c>
    </row>
    <row r="8" spans="1:36" ht="24" customHeight="1" x14ac:dyDescent="0.25">
      <c r="A8" s="4" t="s">
        <v>36</v>
      </c>
      <c r="B8" s="22" t="s">
        <v>37</v>
      </c>
      <c r="C8" s="6"/>
      <c r="D8" s="6"/>
      <c r="E8" s="6"/>
      <c r="F8" s="6"/>
      <c r="G8" s="6"/>
      <c r="H8" s="6"/>
      <c r="I8" s="6"/>
      <c r="J8" s="6"/>
      <c r="K8" s="8"/>
      <c r="L8" s="8"/>
      <c r="M8" s="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3"/>
      <c r="AF8" s="17">
        <f>AE8*$AF$3</f>
        <v>0</v>
      </c>
      <c r="AG8" s="18">
        <v>19930.419681290659</v>
      </c>
      <c r="AH8" s="18">
        <f>AF8-AG8</f>
        <v>-19930.419681290659</v>
      </c>
      <c r="AI8" s="18">
        <f>AH8/2</f>
        <v>-9965.2098406453297</v>
      </c>
      <c r="AJ8" s="20">
        <f>AF8-AI8</f>
        <v>9965.2098406453297</v>
      </c>
    </row>
    <row r="9" spans="1:36" ht="24" x14ac:dyDescent="0.25">
      <c r="A9" s="21" t="s">
        <v>38</v>
      </c>
      <c r="B9" s="22" t="s">
        <v>39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>
        <v>205797.06999999998</v>
      </c>
      <c r="Y9" s="25"/>
      <c r="Z9" s="25"/>
      <c r="AA9" s="25"/>
      <c r="AB9" s="25"/>
      <c r="AC9" s="25"/>
      <c r="AD9" s="25"/>
      <c r="AE9" s="13">
        <f>SUM(C9:AD9)</f>
        <v>205797.06999999998</v>
      </c>
      <c r="AF9" s="17">
        <f>AE9*$AF$3</f>
        <v>61995.40002750187</v>
      </c>
      <c r="AG9" s="18">
        <v>54487.29376691021</v>
      </c>
      <c r="AH9" s="18">
        <f>AF9-AG9</f>
        <v>7508.1062605916595</v>
      </c>
      <c r="AI9" s="18">
        <f>AH9/2</f>
        <v>3754.0531302958298</v>
      </c>
      <c r="AJ9" s="20">
        <f>AF9-AI9</f>
        <v>58241.346897206036</v>
      </c>
    </row>
    <row r="10" spans="1:36" ht="24" x14ac:dyDescent="0.25">
      <c r="A10" s="21" t="s">
        <v>40</v>
      </c>
      <c r="B10" s="22" t="s">
        <v>41</v>
      </c>
      <c r="C10" s="25"/>
      <c r="D10" s="25">
        <v>240968.39443102584</v>
      </c>
      <c r="E10" s="25">
        <v>374922.87103571428</v>
      </c>
      <c r="F10" s="25"/>
      <c r="G10" s="25"/>
      <c r="H10" s="25"/>
      <c r="I10" s="25"/>
      <c r="J10" s="25"/>
      <c r="K10" s="25"/>
      <c r="L10" s="25"/>
      <c r="M10" s="25">
        <v>101696.53199771066</v>
      </c>
      <c r="N10" s="25"/>
      <c r="O10" s="25"/>
      <c r="P10" s="25"/>
      <c r="Q10" s="25"/>
      <c r="R10" s="25"/>
      <c r="S10" s="25"/>
      <c r="T10" s="25"/>
      <c r="U10" s="25"/>
      <c r="V10" s="25">
        <v>135115.78314643149</v>
      </c>
      <c r="W10" s="25"/>
      <c r="X10" s="25">
        <v>326854.17</v>
      </c>
      <c r="Y10" s="25">
        <v>210303.95880720863</v>
      </c>
      <c r="Z10" s="25">
        <v>155855.50883402341</v>
      </c>
      <c r="AA10" s="25"/>
      <c r="AB10" s="25"/>
      <c r="AC10" s="25"/>
      <c r="AD10" s="25">
        <v>27776.03205343536</v>
      </c>
      <c r="AE10" s="13">
        <f>SUM(C10:AD10)</f>
        <v>1573493.2503055497</v>
      </c>
      <c r="AF10" s="17">
        <f>AE10*$AF$3</f>
        <v>474007.44574870134</v>
      </c>
      <c r="AG10" s="18">
        <v>558645.31339178816</v>
      </c>
      <c r="AH10" s="18">
        <f>AF10-AG10</f>
        <v>-84637.867643086822</v>
      </c>
      <c r="AI10" s="18">
        <f>AH10/2</f>
        <v>-42318.933821543411</v>
      </c>
      <c r="AJ10" s="20">
        <f>AF10-AI10</f>
        <v>516326.37957024475</v>
      </c>
    </row>
    <row r="11" spans="1:36" ht="15" customHeight="1" x14ac:dyDescent="0.25">
      <c r="A11" s="21" t="s">
        <v>42</v>
      </c>
      <c r="B11" s="22" t="s">
        <v>43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>
        <v>27776.03205343536</v>
      </c>
      <c r="AE11" s="13">
        <f>SUM(C11:AD11)</f>
        <v>27776.03205343536</v>
      </c>
      <c r="AF11" s="17">
        <f>AE11*$AF$3</f>
        <v>8367.3991001399554</v>
      </c>
      <c r="AG11" s="18">
        <v>3178.7661285787435</v>
      </c>
      <c r="AH11" s="18">
        <f>AF11-AG11</f>
        <v>5188.6329715612119</v>
      </c>
      <c r="AI11" s="18">
        <f>AH11/2</f>
        <v>2594.3164857806059</v>
      </c>
      <c r="AJ11" s="20">
        <f>AF11-AI11</f>
        <v>5773.0826143593495</v>
      </c>
    </row>
    <row r="12" spans="1:36" x14ac:dyDescent="0.25">
      <c r="A12" s="4" t="s">
        <v>44</v>
      </c>
      <c r="B12" s="22" t="s">
        <v>45</v>
      </c>
      <c r="C12" s="6"/>
      <c r="D12" s="6"/>
      <c r="E12" s="6"/>
      <c r="F12" s="6"/>
      <c r="G12" s="6"/>
      <c r="H12" s="6"/>
      <c r="I12" s="6"/>
      <c r="J12" s="6"/>
      <c r="K12" s="8"/>
      <c r="L12" s="8"/>
      <c r="M12" s="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3"/>
      <c r="AF12" s="17">
        <f>AE12*$AF$3</f>
        <v>0</v>
      </c>
      <c r="AG12" s="18">
        <v>6458.974686696567</v>
      </c>
      <c r="AH12" s="18">
        <f>AF12-AG12</f>
        <v>-6458.974686696567</v>
      </c>
      <c r="AI12" s="18">
        <f>AH12/2</f>
        <v>-3229.4873433482835</v>
      </c>
      <c r="AJ12" s="20">
        <f>AF12-AI12</f>
        <v>3229.4873433482835</v>
      </c>
    </row>
    <row r="13" spans="1:36" ht="24" x14ac:dyDescent="0.25">
      <c r="A13" s="21" t="s">
        <v>428</v>
      </c>
      <c r="B13" s="22" t="s">
        <v>429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>
        <v>27776.03205343536</v>
      </c>
      <c r="AE13" s="13">
        <f>SUM(C13:AD13)</f>
        <v>27776.03205343536</v>
      </c>
      <c r="AF13" s="17">
        <f>AE13*$AF$3</f>
        <v>8367.3991001399554</v>
      </c>
      <c r="AG13" s="18">
        <v>0</v>
      </c>
      <c r="AH13" s="18">
        <f>AF13-AG13</f>
        <v>8367.3991001399554</v>
      </c>
      <c r="AI13" s="18">
        <f>AH13/2</f>
        <v>4183.6995500699777</v>
      </c>
      <c r="AJ13" s="20">
        <f>AF13-AI13</f>
        <v>4183.6995500699777</v>
      </c>
    </row>
    <row r="14" spans="1:36" ht="24" customHeight="1" x14ac:dyDescent="0.25">
      <c r="A14" s="4" t="s">
        <v>46</v>
      </c>
      <c r="B14" s="22" t="s">
        <v>47</v>
      </c>
      <c r="C14" s="6"/>
      <c r="D14" s="6"/>
      <c r="E14" s="6"/>
      <c r="F14" s="6"/>
      <c r="G14" s="6"/>
      <c r="H14" s="6"/>
      <c r="I14" s="6"/>
      <c r="J14" s="6"/>
      <c r="K14" s="8"/>
      <c r="L14" s="8"/>
      <c r="M14" s="6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3"/>
      <c r="AF14" s="17">
        <f>AE14*$AF$3</f>
        <v>0</v>
      </c>
      <c r="AG14" s="18">
        <v>3947.15119742568</v>
      </c>
      <c r="AH14" s="18">
        <f>AF14-AG14</f>
        <v>-3947.15119742568</v>
      </c>
      <c r="AI14" s="18">
        <f>AH14/2</f>
        <v>-1973.57559871284</v>
      </c>
      <c r="AJ14" s="20">
        <f>AF14-AI14</f>
        <v>1973.57559871284</v>
      </c>
    </row>
    <row r="15" spans="1:36" ht="24" customHeight="1" x14ac:dyDescent="0.25">
      <c r="A15" s="21" t="s">
        <v>48</v>
      </c>
      <c r="B15" s="22" t="s">
        <v>49</v>
      </c>
      <c r="C15" s="25">
        <v>73463.956386049744</v>
      </c>
      <c r="D15" s="25">
        <v>104265.1706672708</v>
      </c>
      <c r="E15" s="25">
        <v>95910.501892857137</v>
      </c>
      <c r="F15" s="25"/>
      <c r="G15" s="25"/>
      <c r="H15" s="25">
        <v>330738.16182812722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>
        <v>157397.51496946704</v>
      </c>
      <c r="AE15" s="13">
        <f>SUM(C15:AD15)</f>
        <v>761775.30574377195</v>
      </c>
      <c r="AF15" s="17">
        <f>AE15*$AF$3</f>
        <v>229481.23027532749</v>
      </c>
      <c r="AG15" s="18">
        <v>227546.57754450763</v>
      </c>
      <c r="AH15" s="18">
        <f>AF15-AG15</f>
        <v>1934.6527308198565</v>
      </c>
      <c r="AI15" s="18">
        <f>AH15/2</f>
        <v>967.32636540992826</v>
      </c>
      <c r="AJ15" s="20">
        <f>AF15-AI15</f>
        <v>228513.90390991757</v>
      </c>
    </row>
    <row r="16" spans="1:36" ht="24" customHeight="1" x14ac:dyDescent="0.25">
      <c r="A16" s="21" t="s">
        <v>50</v>
      </c>
      <c r="B16" s="22" t="s">
        <v>51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>
        <v>81638.599865440832</v>
      </c>
      <c r="AA16" s="25"/>
      <c r="AB16" s="25"/>
      <c r="AC16" s="25"/>
      <c r="AD16" s="25"/>
      <c r="AE16" s="13">
        <f>SUM(C16:AD16)</f>
        <v>81638.599865440832</v>
      </c>
      <c r="AF16" s="17">
        <f>AE16*$AF$3</f>
        <v>24593.244482747814</v>
      </c>
      <c r="AG16" s="18">
        <v>18987.366180021167</v>
      </c>
      <c r="AH16" s="18">
        <f>AF16-AG16</f>
        <v>5605.8783027266472</v>
      </c>
      <c r="AI16" s="18">
        <f>AH16/2</f>
        <v>2802.9391513633236</v>
      </c>
      <c r="AJ16" s="20">
        <f>AF16-AI16</f>
        <v>21790.30533138449</v>
      </c>
    </row>
    <row r="17" spans="1:36" ht="24" x14ac:dyDescent="0.25">
      <c r="A17" s="21" t="s">
        <v>52</v>
      </c>
      <c r="B17" s="22" t="s">
        <v>53</v>
      </c>
      <c r="C17" s="25"/>
      <c r="D17" s="25">
        <v>46340.075852120353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>
        <v>145268.51999999999</v>
      </c>
      <c r="Y17" s="25"/>
      <c r="Z17" s="25"/>
      <c r="AA17" s="25"/>
      <c r="AB17" s="25"/>
      <c r="AC17" s="25"/>
      <c r="AD17" s="25"/>
      <c r="AE17" s="13">
        <f>SUM(C17:AD17)</f>
        <v>191608.59585212034</v>
      </c>
      <c r="AF17" s="17">
        <f>AE17*$AF$3</f>
        <v>57721.188880678128</v>
      </c>
      <c r="AG17" s="18">
        <v>47950.282212622566</v>
      </c>
      <c r="AH17" s="18">
        <f>AF17-AG17</f>
        <v>9770.9066680555625</v>
      </c>
      <c r="AI17" s="18">
        <f>AH17/2</f>
        <v>4885.4533340277812</v>
      </c>
      <c r="AJ17" s="20">
        <f>AF17-AI17</f>
        <v>52835.73554665035</v>
      </c>
    </row>
    <row r="18" spans="1:36" ht="15" customHeight="1" x14ac:dyDescent="0.25">
      <c r="A18" s="4" t="s">
        <v>420</v>
      </c>
      <c r="B18" s="22" t="s">
        <v>421</v>
      </c>
      <c r="C18" s="6"/>
      <c r="D18" s="6"/>
      <c r="E18" s="6"/>
      <c r="F18" s="6"/>
      <c r="G18" s="6"/>
      <c r="H18" s="6"/>
      <c r="I18" s="6"/>
      <c r="J18" s="6"/>
      <c r="K18" s="8"/>
      <c r="L18" s="8"/>
      <c r="M18" s="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3"/>
      <c r="AF18" s="17">
        <f>AE18*$AF$3</f>
        <v>0</v>
      </c>
      <c r="AG18" s="18">
        <v>958.39567352489667</v>
      </c>
      <c r="AH18" s="18">
        <f>AF18-AG18</f>
        <v>-958.39567352489667</v>
      </c>
      <c r="AI18" s="18">
        <f>AH18/2</f>
        <v>-479.19783676244833</v>
      </c>
      <c r="AJ18" s="20">
        <f>AF18-AI18</f>
        <v>479.19783676244833</v>
      </c>
    </row>
    <row r="19" spans="1:36" ht="15" customHeight="1" x14ac:dyDescent="0.25">
      <c r="A19" s="21" t="s">
        <v>54</v>
      </c>
      <c r="B19" s="22" t="s">
        <v>55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v>171107.15999999997</v>
      </c>
      <c r="Q19" s="25"/>
      <c r="R19" s="25"/>
      <c r="S19" s="25"/>
      <c r="T19" s="25"/>
      <c r="U19" s="25"/>
      <c r="V19" s="25"/>
      <c r="W19" s="25"/>
      <c r="X19" s="25"/>
      <c r="Y19" s="25"/>
      <c r="Z19" s="25">
        <v>519518.36278007802</v>
      </c>
      <c r="AA19" s="25"/>
      <c r="AB19" s="25"/>
      <c r="AC19" s="25"/>
      <c r="AD19" s="25"/>
      <c r="AE19" s="13">
        <f>SUM(C19:AD19)</f>
        <v>690625.522780078</v>
      </c>
      <c r="AF19" s="17">
        <f>AE19*$AF$3</f>
        <v>208047.69258354139</v>
      </c>
      <c r="AG19" s="18">
        <v>209371.78999419004</v>
      </c>
      <c r="AH19" s="18">
        <f>AF19-AG19</f>
        <v>-1324.0974106486537</v>
      </c>
      <c r="AI19" s="18">
        <f>AH19/2</f>
        <v>-662.04870532432687</v>
      </c>
      <c r="AJ19" s="20">
        <f>AF19-AI19</f>
        <v>208709.74128886571</v>
      </c>
    </row>
    <row r="20" spans="1:36" ht="24" x14ac:dyDescent="0.25">
      <c r="A20" s="21" t="s">
        <v>56</v>
      </c>
      <c r="B20" s="22" t="s">
        <v>57</v>
      </c>
      <c r="C20" s="25"/>
      <c r="D20" s="25">
        <v>215481.35271235963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>
        <v>178120.58152459818</v>
      </c>
      <c r="AA20" s="25"/>
      <c r="AB20" s="25"/>
      <c r="AC20" s="25"/>
      <c r="AD20" s="25"/>
      <c r="AE20" s="13">
        <f>SUM(C20:AD20)</f>
        <v>393601.93423695781</v>
      </c>
      <c r="AF20" s="17">
        <f>AE20*$AF$3</f>
        <v>118570.73263782953</v>
      </c>
      <c r="AG20" s="18">
        <v>155415.42965806928</v>
      </c>
      <c r="AH20" s="18">
        <f>AF20-AG20</f>
        <v>-36844.69702023975</v>
      </c>
      <c r="AI20" s="18">
        <f>AH20/2</f>
        <v>-18422.348510119875</v>
      </c>
      <c r="AJ20" s="20">
        <f>AF20-AI20</f>
        <v>136993.08114794939</v>
      </c>
    </row>
    <row r="21" spans="1:36" x14ac:dyDescent="0.25">
      <c r="A21" s="21" t="s">
        <v>58</v>
      </c>
      <c r="B21" s="22" t="s">
        <v>59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>
        <v>96481.981659157347</v>
      </c>
      <c r="AA21" s="25"/>
      <c r="AB21" s="25"/>
      <c r="AC21" s="25"/>
      <c r="AD21" s="25"/>
      <c r="AE21" s="13">
        <f>SUM(C21:AD21)</f>
        <v>96481.981659157347</v>
      </c>
      <c r="AF21" s="17">
        <f>AE21*$AF$3</f>
        <v>29064.74347961105</v>
      </c>
      <c r="AG21" s="18">
        <v>40888.970036774794</v>
      </c>
      <c r="AH21" s="18">
        <f>AF21-AG21</f>
        <v>-11824.226557163744</v>
      </c>
      <c r="AI21" s="18">
        <f>AH21/2</f>
        <v>-5912.1132785818718</v>
      </c>
      <c r="AJ21" s="20">
        <f>AF21-AI21</f>
        <v>34976.856758192924</v>
      </c>
    </row>
    <row r="22" spans="1:36" ht="24" x14ac:dyDescent="0.25">
      <c r="A22" s="21" t="s">
        <v>60</v>
      </c>
      <c r="B22" s="22" t="s">
        <v>61</v>
      </c>
      <c r="C22" s="25"/>
      <c r="D22" s="25">
        <v>393890.64474302297</v>
      </c>
      <c r="E22" s="25">
        <v>209259.27685714286</v>
      </c>
      <c r="F22" s="25"/>
      <c r="G22" s="25"/>
      <c r="H22" s="25"/>
      <c r="I22" s="25">
        <v>1775085.5174205711</v>
      </c>
      <c r="J22" s="25">
        <v>104639.42826323335</v>
      </c>
      <c r="K22" s="25">
        <v>374554.42578905303</v>
      </c>
      <c r="L22" s="25">
        <v>229651.8</v>
      </c>
      <c r="M22" s="25">
        <v>174336.91199607542</v>
      </c>
      <c r="N22" s="25"/>
      <c r="O22" s="25">
        <v>1226721.1830701923</v>
      </c>
      <c r="P22" s="25">
        <v>234146.63999999998</v>
      </c>
      <c r="Q22" s="25"/>
      <c r="R22" s="25"/>
      <c r="S22" s="25"/>
      <c r="T22" s="25">
        <v>87828</v>
      </c>
      <c r="U22" s="25"/>
      <c r="V22" s="25">
        <v>51472.679293878668</v>
      </c>
      <c r="W22" s="25">
        <v>685230</v>
      </c>
      <c r="X22" s="25">
        <v>1174253.8699999999</v>
      </c>
      <c r="Y22" s="25">
        <v>1196103.7657159991</v>
      </c>
      <c r="Z22" s="25">
        <v>126168.74524659038</v>
      </c>
      <c r="AA22" s="25"/>
      <c r="AB22" s="25"/>
      <c r="AC22" s="25"/>
      <c r="AD22" s="25">
        <v>27776.03205343536</v>
      </c>
      <c r="AE22" s="13">
        <f>SUM(C22:AD22)</f>
        <v>8071118.9204491945</v>
      </c>
      <c r="AF22" s="17">
        <f>AE22*$AF$3</f>
        <v>2431386.638025444</v>
      </c>
      <c r="AG22" s="18">
        <v>2293993.7348674722</v>
      </c>
      <c r="AH22" s="18">
        <f>AF22-AG22</f>
        <v>137392.9031579718</v>
      </c>
      <c r="AI22" s="18">
        <f>AH22/2</f>
        <v>68696.4515789859</v>
      </c>
      <c r="AJ22" s="20">
        <f>AF22-AI22</f>
        <v>2362690.1864464581</v>
      </c>
    </row>
    <row r="23" spans="1:36" ht="15" customHeight="1" x14ac:dyDescent="0.25">
      <c r="A23" s="4" t="s">
        <v>62</v>
      </c>
      <c r="B23" s="22" t="s">
        <v>63</v>
      </c>
      <c r="C23" s="6"/>
      <c r="D23" s="6"/>
      <c r="E23" s="6"/>
      <c r="F23" s="6"/>
      <c r="G23" s="6"/>
      <c r="H23" s="6"/>
      <c r="I23" s="6"/>
      <c r="J23" s="6"/>
      <c r="K23" s="8"/>
      <c r="L23" s="8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3"/>
      <c r="AF23" s="17">
        <f>AE23*$AF$3</f>
        <v>0</v>
      </c>
      <c r="AG23" s="18">
        <v>13826.802599476499</v>
      </c>
      <c r="AH23" s="18">
        <f>AF23-AG23</f>
        <v>-13826.802599476499</v>
      </c>
      <c r="AI23" s="18">
        <f>AH23/2</f>
        <v>-6913.4012997382497</v>
      </c>
      <c r="AJ23" s="20">
        <f>AF23-AI23</f>
        <v>6913.4012997382497</v>
      </c>
    </row>
    <row r="24" spans="1:36" ht="15" customHeight="1" x14ac:dyDescent="0.25">
      <c r="A24" s="21" t="s">
        <v>64</v>
      </c>
      <c r="B24" s="22" t="s">
        <v>65</v>
      </c>
      <c r="C24" s="25"/>
      <c r="D24" s="25">
        <v>217798.35650496566</v>
      </c>
      <c r="E24" s="25"/>
      <c r="F24" s="25"/>
      <c r="G24" s="25"/>
      <c r="H24" s="25"/>
      <c r="I24" s="25"/>
      <c r="J24" s="25"/>
      <c r="K24" s="25"/>
      <c r="L24" s="25"/>
      <c r="M24" s="25">
        <v>62954.995998582788</v>
      </c>
      <c r="N24" s="25"/>
      <c r="O24" s="25">
        <v>286234.94271637825</v>
      </c>
      <c r="P24" s="25"/>
      <c r="Q24" s="25"/>
      <c r="R24" s="25"/>
      <c r="S24" s="25"/>
      <c r="T24" s="25"/>
      <c r="U24" s="25"/>
      <c r="V24" s="25"/>
      <c r="W24" s="25"/>
      <c r="X24" s="25">
        <v>242114.19999999998</v>
      </c>
      <c r="Y24" s="25"/>
      <c r="Z24" s="25"/>
      <c r="AA24" s="25"/>
      <c r="AB24" s="25"/>
      <c r="AC24" s="25"/>
      <c r="AD24" s="25">
        <v>27776.03205343536</v>
      </c>
      <c r="AE24" s="13">
        <f>SUM(C24:AD24)</f>
        <v>836878.52727336192</v>
      </c>
      <c r="AF24" s="17">
        <f>AE24*$AF$3</f>
        <v>252105.7227527035</v>
      </c>
      <c r="AG24" s="18">
        <v>261478.38995736191</v>
      </c>
      <c r="AH24" s="18">
        <f>AF24-AG24</f>
        <v>-9372.6672046584135</v>
      </c>
      <c r="AI24" s="18">
        <f>AH24/2</f>
        <v>-4686.3336023292068</v>
      </c>
      <c r="AJ24" s="20">
        <f>AF24-AI24</f>
        <v>256792.05635503272</v>
      </c>
    </row>
    <row r="25" spans="1:36" ht="24" customHeight="1" x14ac:dyDescent="0.25">
      <c r="A25" s="21" t="s">
        <v>66</v>
      </c>
      <c r="B25" s="22" t="s">
        <v>67</v>
      </c>
      <c r="C25" s="25"/>
      <c r="D25" s="25"/>
      <c r="E25" s="25">
        <v>139506.18457142857</v>
      </c>
      <c r="F25" s="25"/>
      <c r="G25" s="25"/>
      <c r="H25" s="25">
        <v>143319.87012552179</v>
      </c>
      <c r="I25" s="25"/>
      <c r="J25" s="25"/>
      <c r="K25" s="25"/>
      <c r="L25" s="25"/>
      <c r="M25" s="25">
        <v>62954.995998582788</v>
      </c>
      <c r="N25" s="25"/>
      <c r="O25" s="25"/>
      <c r="P25" s="25">
        <v>162101.51999999999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3">
        <f>SUM(C25:AD25)</f>
        <v>507882.57069553318</v>
      </c>
      <c r="AF25" s="17">
        <f>AE25*$AF$3</f>
        <v>152997.23721657254</v>
      </c>
      <c r="AG25" s="18">
        <v>135700.39894907764</v>
      </c>
      <c r="AH25" s="18">
        <f>AF25-AG25</f>
        <v>17296.838267494895</v>
      </c>
      <c r="AI25" s="18">
        <f>AH25/2</f>
        <v>8648.4191337474476</v>
      </c>
      <c r="AJ25" s="20">
        <f>AF25-AI25</f>
        <v>144348.81808282511</v>
      </c>
    </row>
    <row r="26" spans="1:36" ht="24" x14ac:dyDescent="0.25">
      <c r="A26" s="4" t="s">
        <v>68</v>
      </c>
      <c r="B26" s="22" t="s">
        <v>69</v>
      </c>
      <c r="C26" s="6"/>
      <c r="D26" s="6"/>
      <c r="E26" s="6"/>
      <c r="F26" s="6"/>
      <c r="G26" s="6"/>
      <c r="H26" s="6"/>
      <c r="I26" s="6"/>
      <c r="J26" s="6"/>
      <c r="K26" s="8"/>
      <c r="L26" s="8"/>
      <c r="M26" s="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3"/>
      <c r="AF26" s="17">
        <f>AE26*$AF$3</f>
        <v>0</v>
      </c>
      <c r="AG26" s="18">
        <v>1160.8825071388021</v>
      </c>
      <c r="AH26" s="18">
        <f>AF26-AG26</f>
        <v>-1160.8825071388021</v>
      </c>
      <c r="AI26" s="18">
        <f>AH26/2</f>
        <v>-580.44125356940106</v>
      </c>
      <c r="AJ26" s="20">
        <f>AF26-AI26</f>
        <v>580.44125356940106</v>
      </c>
    </row>
    <row r="27" spans="1:36" ht="24" x14ac:dyDescent="0.25">
      <c r="A27" s="21" t="s">
        <v>70</v>
      </c>
      <c r="B27" s="22" t="s">
        <v>71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>
        <v>126168.74524659038</v>
      </c>
      <c r="AA27" s="25"/>
      <c r="AB27" s="25"/>
      <c r="AC27" s="25"/>
      <c r="AD27" s="25"/>
      <c r="AE27" s="13">
        <f>SUM(C27:AD27)</f>
        <v>126168.74524659038</v>
      </c>
      <c r="AF27" s="17">
        <f>AE27*$AF$3</f>
        <v>38007.741473337526</v>
      </c>
      <c r="AG27" s="18">
        <v>33529.054136560932</v>
      </c>
      <c r="AH27" s="18">
        <f>AF27-AG27</f>
        <v>4478.6873367765947</v>
      </c>
      <c r="AI27" s="18">
        <f>AH27/2</f>
        <v>2239.3436683882974</v>
      </c>
      <c r="AJ27" s="20">
        <f>AF27-AI27</f>
        <v>35768.397804949229</v>
      </c>
    </row>
    <row r="28" spans="1:36" ht="15" customHeight="1" x14ac:dyDescent="0.25">
      <c r="A28" s="4" t="s">
        <v>72</v>
      </c>
      <c r="B28" s="22" t="s">
        <v>73</v>
      </c>
      <c r="C28" s="6"/>
      <c r="D28" s="6"/>
      <c r="E28" s="6"/>
      <c r="F28" s="6"/>
      <c r="G28" s="6"/>
      <c r="H28" s="6"/>
      <c r="I28" s="6"/>
      <c r="J28" s="6"/>
      <c r="K28" s="8"/>
      <c r="L28" s="8"/>
      <c r="M28" s="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3"/>
      <c r="AF28" s="17">
        <f>AE28*$AF$3</f>
        <v>0</v>
      </c>
      <c r="AG28" s="18">
        <v>4455.1490834739288</v>
      </c>
      <c r="AH28" s="18">
        <f>AF28-AG28</f>
        <v>-4455.1490834739288</v>
      </c>
      <c r="AI28" s="18">
        <f>AH28/2</f>
        <v>-2227.5745417369644</v>
      </c>
      <c r="AJ28" s="20">
        <f>AF28-AI28</f>
        <v>2227.5745417369644</v>
      </c>
    </row>
    <row r="29" spans="1:36" ht="24" customHeight="1" x14ac:dyDescent="0.25">
      <c r="A29" s="21" t="s">
        <v>74</v>
      </c>
      <c r="B29" s="22" t="s">
        <v>75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>
        <v>27776.03205343536</v>
      </c>
      <c r="AE29" s="13">
        <f>SUM(C29:AD29)</f>
        <v>27776.03205343536</v>
      </c>
      <c r="AF29" s="17">
        <f>AE29*$AF$3</f>
        <v>8367.3991001399554</v>
      </c>
      <c r="AG29" s="18">
        <v>5940.1987779652382</v>
      </c>
      <c r="AH29" s="18">
        <f>AF29-AG29</f>
        <v>2427.2003221747173</v>
      </c>
      <c r="AI29" s="18">
        <f>AH29/2</f>
        <v>1213.6001610873586</v>
      </c>
      <c r="AJ29" s="20">
        <f>AF29-AI29</f>
        <v>7153.7989390525963</v>
      </c>
    </row>
    <row r="30" spans="1:36" ht="24" customHeight="1" x14ac:dyDescent="0.25">
      <c r="A30" s="21" t="s">
        <v>430</v>
      </c>
      <c r="B30" s="22" t="s">
        <v>431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v>27776.03205343536</v>
      </c>
      <c r="AE30" s="13">
        <f>SUM(C30:AD30)</f>
        <v>27776.03205343536</v>
      </c>
      <c r="AF30" s="17">
        <f>AE30*$AF$3</f>
        <v>8367.3991001399554</v>
      </c>
      <c r="AG30" s="18">
        <v>0</v>
      </c>
      <c r="AH30" s="18">
        <f>AF30-AG30</f>
        <v>8367.3991001399554</v>
      </c>
      <c r="AI30" s="18">
        <f>AH30/2</f>
        <v>4183.6995500699777</v>
      </c>
      <c r="AJ30" s="20">
        <f>AF30-AI30</f>
        <v>4183.6995500699777</v>
      </c>
    </row>
    <row r="31" spans="1:36" ht="15" customHeight="1" x14ac:dyDescent="0.25">
      <c r="A31" s="21" t="s">
        <v>432</v>
      </c>
      <c r="B31" s="22" t="s">
        <v>433</v>
      </c>
      <c r="C31" s="25"/>
      <c r="D31" s="25"/>
      <c r="E31" s="25"/>
      <c r="F31" s="25"/>
      <c r="G31" s="25"/>
      <c r="H31" s="25">
        <v>36748.684647569688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3">
        <f>SUM(C31:AD31)</f>
        <v>36748.684647569688</v>
      </c>
      <c r="AF31" s="17">
        <f>AE31*$AF$3</f>
        <v>11070.368519875427</v>
      </c>
      <c r="AG31" s="18">
        <v>0</v>
      </c>
      <c r="AH31" s="18">
        <f>AF31-AG31</f>
        <v>11070.368519875427</v>
      </c>
      <c r="AI31" s="18">
        <f>AH31/2</f>
        <v>5535.1842599377133</v>
      </c>
      <c r="AJ31" s="20">
        <f>AF31-AI31</f>
        <v>5535.1842599377133</v>
      </c>
    </row>
    <row r="32" spans="1:36" ht="15" customHeight="1" x14ac:dyDescent="0.25">
      <c r="A32" s="21" t="s">
        <v>76</v>
      </c>
      <c r="B32" s="22" t="s">
        <v>77</v>
      </c>
      <c r="C32" s="25"/>
      <c r="D32" s="25">
        <v>185360.30340848141</v>
      </c>
      <c r="E32" s="25">
        <v>156944.45764285716</v>
      </c>
      <c r="F32" s="25"/>
      <c r="G32" s="25"/>
      <c r="H32" s="25"/>
      <c r="I32" s="25"/>
      <c r="J32" s="25"/>
      <c r="K32" s="25"/>
      <c r="L32" s="25"/>
      <c r="M32" s="25"/>
      <c r="N32" s="25"/>
      <c r="O32" s="25">
        <v>613360.59153509617</v>
      </c>
      <c r="P32" s="25">
        <v>126078.95999999999</v>
      </c>
      <c r="Q32" s="25"/>
      <c r="R32" s="25"/>
      <c r="S32" s="25"/>
      <c r="T32" s="25"/>
      <c r="U32" s="25"/>
      <c r="V32" s="25">
        <v>83643.103852552827</v>
      </c>
      <c r="W32" s="25"/>
      <c r="X32" s="25">
        <v>435805.55999999994</v>
      </c>
      <c r="Y32" s="25"/>
      <c r="Z32" s="25"/>
      <c r="AA32" s="25"/>
      <c r="AB32" s="25"/>
      <c r="AC32" s="25"/>
      <c r="AD32" s="25">
        <v>37034.709404580477</v>
      </c>
      <c r="AE32" s="13">
        <f>SUM(C32:AD32)</f>
        <v>1638227.6858435681</v>
      </c>
      <c r="AF32" s="17">
        <f>AE32*$AF$3</f>
        <v>493508.39018262347</v>
      </c>
      <c r="AG32" s="18">
        <v>447288.03794951737</v>
      </c>
      <c r="AH32" s="18">
        <f>AF32-AG32</f>
        <v>46220.352233106096</v>
      </c>
      <c r="AI32" s="18">
        <f>AH32/2</f>
        <v>23110.176116553048</v>
      </c>
      <c r="AJ32" s="20">
        <f>AF32-AI32</f>
        <v>470398.21406607039</v>
      </c>
    </row>
    <row r="33" spans="1:36" ht="15" customHeight="1" x14ac:dyDescent="0.25">
      <c r="A33" s="21" t="s">
        <v>78</v>
      </c>
      <c r="B33" s="22" t="s">
        <v>79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>
        <v>74216.908968582575</v>
      </c>
      <c r="AA33" s="25"/>
      <c r="AB33" s="25"/>
      <c r="AC33" s="25"/>
      <c r="AD33" s="25"/>
      <c r="AE33" s="13">
        <f>SUM(C33:AD33)</f>
        <v>74216.908968582575</v>
      </c>
      <c r="AF33" s="17">
        <f>AE33*$AF$3</f>
        <v>22357.494984316192</v>
      </c>
      <c r="AG33" s="18">
        <v>27580.664698161869</v>
      </c>
      <c r="AH33" s="18">
        <f>AF33-AG33</f>
        <v>-5223.1697138456766</v>
      </c>
      <c r="AI33" s="18">
        <f>AH33/2</f>
        <v>-2611.5848569228383</v>
      </c>
      <c r="AJ33" s="20">
        <f>AF33-AI33</f>
        <v>24969.079841239029</v>
      </c>
    </row>
    <row r="34" spans="1:36" ht="24" x14ac:dyDescent="0.25">
      <c r="A34" s="21" t="s">
        <v>80</v>
      </c>
      <c r="B34" s="22" t="s">
        <v>81</v>
      </c>
      <c r="C34" s="25">
        <v>36731.978193024872</v>
      </c>
      <c r="D34" s="25"/>
      <c r="E34" s="25"/>
      <c r="F34" s="25"/>
      <c r="G34" s="25"/>
      <c r="H34" s="25">
        <v>84521.974689410286</v>
      </c>
      <c r="I34" s="25"/>
      <c r="J34" s="25"/>
      <c r="K34" s="25"/>
      <c r="L34" s="25"/>
      <c r="M34" s="25">
        <v>72640.379998364748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>
        <v>27776.03205343536</v>
      </c>
      <c r="AE34" s="13">
        <f>SUM(C34:AD34)</f>
        <v>221670.36493423526</v>
      </c>
      <c r="AF34" s="17">
        <f>AE34*$AF$3</f>
        <v>66777.155517035499</v>
      </c>
      <c r="AG34" s="18">
        <v>39941.273738809701</v>
      </c>
      <c r="AH34" s="18">
        <f>AF34-AG34</f>
        <v>26835.881778225797</v>
      </c>
      <c r="AI34" s="18">
        <f>AH34/2</f>
        <v>13417.940889112899</v>
      </c>
      <c r="AJ34" s="20">
        <f>AF34-AI34</f>
        <v>53359.2146279226</v>
      </c>
    </row>
    <row r="35" spans="1:36" ht="15" customHeight="1" x14ac:dyDescent="0.25">
      <c r="A35" s="21" t="s">
        <v>82</v>
      </c>
      <c r="B35" s="22" t="s">
        <v>83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>
        <v>81638.599865440832</v>
      </c>
      <c r="AA35" s="25"/>
      <c r="AB35" s="25"/>
      <c r="AC35" s="25"/>
      <c r="AD35" s="25"/>
      <c r="AE35" s="13">
        <f>SUM(C35:AD35)</f>
        <v>81638.599865440832</v>
      </c>
      <c r="AF35" s="17">
        <f>AE35*$AF$3</f>
        <v>24593.244482747814</v>
      </c>
      <c r="AG35" s="18">
        <v>11022.968066214462</v>
      </c>
      <c r="AH35" s="18">
        <f>AF35-AG35</f>
        <v>13570.276416533352</v>
      </c>
      <c r="AI35" s="18">
        <f>AH35/2</f>
        <v>6785.138208266676</v>
      </c>
      <c r="AJ35" s="20">
        <f>AF35-AI35</f>
        <v>17808.106274481139</v>
      </c>
    </row>
    <row r="36" spans="1:36" ht="15" customHeight="1" x14ac:dyDescent="0.25">
      <c r="A36" s="21" t="s">
        <v>84</v>
      </c>
      <c r="B36" s="22" t="s">
        <v>85</v>
      </c>
      <c r="C36" s="25"/>
      <c r="D36" s="25">
        <v>78778.128948604601</v>
      </c>
      <c r="E36" s="25">
        <v>217978.41339285715</v>
      </c>
      <c r="F36" s="25"/>
      <c r="G36" s="25"/>
      <c r="H36" s="25"/>
      <c r="I36" s="25"/>
      <c r="J36" s="25"/>
      <c r="K36" s="25"/>
      <c r="L36" s="25"/>
      <c r="M36" s="25">
        <v>164651.52799629344</v>
      </c>
      <c r="N36" s="25"/>
      <c r="O36" s="25">
        <v>715587.35679094563</v>
      </c>
      <c r="P36" s="25">
        <v>189118.44</v>
      </c>
      <c r="Q36" s="25"/>
      <c r="R36" s="25"/>
      <c r="S36" s="25"/>
      <c r="T36" s="25"/>
      <c r="U36" s="25"/>
      <c r="V36" s="25">
        <v>54689.721749746081</v>
      </c>
      <c r="W36" s="25"/>
      <c r="X36" s="25">
        <v>193691.36</v>
      </c>
      <c r="Y36" s="25"/>
      <c r="Z36" s="25"/>
      <c r="AA36" s="25"/>
      <c r="AB36" s="25"/>
      <c r="AC36" s="25"/>
      <c r="AD36" s="25">
        <v>27776.03205343536</v>
      </c>
      <c r="AE36" s="13">
        <f>SUM(C36:AD36)</f>
        <v>1642270.980931882</v>
      </c>
      <c r="AF36" s="17">
        <f>AE36*$AF$3</f>
        <v>494726.41382323828</v>
      </c>
      <c r="AG36" s="18">
        <v>593220.92915096751</v>
      </c>
      <c r="AH36" s="18">
        <f>AF36-AG36</f>
        <v>-98494.515327729227</v>
      </c>
      <c r="AI36" s="18">
        <f>AH36/2</f>
        <v>-49247.257663864613</v>
      </c>
      <c r="AJ36" s="20">
        <f>AF36-AI36</f>
        <v>543973.67148710287</v>
      </c>
    </row>
    <row r="37" spans="1:36" ht="15" customHeight="1" x14ac:dyDescent="0.25">
      <c r="A37" s="4" t="s">
        <v>86</v>
      </c>
      <c r="B37" s="22" t="s">
        <v>87</v>
      </c>
      <c r="C37" s="6"/>
      <c r="D37" s="6"/>
      <c r="E37" s="6"/>
      <c r="F37" s="6"/>
      <c r="G37" s="6"/>
      <c r="H37" s="6"/>
      <c r="I37" s="6"/>
      <c r="J37" s="6"/>
      <c r="K37" s="8"/>
      <c r="L37" s="8"/>
      <c r="M37" s="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3"/>
      <c r="AF37" s="17">
        <f>AE37*$AF$3</f>
        <v>0</v>
      </c>
      <c r="AG37" s="18">
        <v>1344.5434915090534</v>
      </c>
      <c r="AH37" s="18">
        <f>AF37-AG37</f>
        <v>-1344.5434915090534</v>
      </c>
      <c r="AI37" s="18">
        <f>AH37/2</f>
        <v>-672.27174575452671</v>
      </c>
      <c r="AJ37" s="20">
        <f>AF37-AI37</f>
        <v>672.27174575452671</v>
      </c>
    </row>
    <row r="38" spans="1:36" ht="15" customHeight="1" x14ac:dyDescent="0.25">
      <c r="A38" s="21" t="s">
        <v>88</v>
      </c>
      <c r="B38" s="22" t="s">
        <v>89</v>
      </c>
      <c r="C38" s="25"/>
      <c r="D38" s="25">
        <v>220115.36029757169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>
        <v>112449.4417814343</v>
      </c>
      <c r="P38" s="25">
        <v>126078.95999999999</v>
      </c>
      <c r="Q38" s="25"/>
      <c r="R38" s="25"/>
      <c r="S38" s="25"/>
      <c r="T38" s="25"/>
      <c r="U38" s="25"/>
      <c r="V38" s="25"/>
      <c r="W38" s="25"/>
      <c r="X38" s="25">
        <v>169479.94</v>
      </c>
      <c r="Y38" s="25"/>
      <c r="Z38" s="25"/>
      <c r="AA38" s="25"/>
      <c r="AB38" s="25"/>
      <c r="AC38" s="25"/>
      <c r="AD38" s="25"/>
      <c r="AE38" s="13">
        <f>SUM(C38:AD38)</f>
        <v>628123.70207900601</v>
      </c>
      <c r="AF38" s="17">
        <f>AE38*$AF$3</f>
        <v>189219.31287526782</v>
      </c>
      <c r="AG38" s="18">
        <v>160044.27002759793</v>
      </c>
      <c r="AH38" s="18">
        <f>AF38-AG38</f>
        <v>29175.042847669887</v>
      </c>
      <c r="AI38" s="18">
        <f>AH38/2</f>
        <v>14587.521423834944</v>
      </c>
      <c r="AJ38" s="20">
        <f>AF38-AI38</f>
        <v>174631.79145143286</v>
      </c>
    </row>
    <row r="39" spans="1:36" ht="24" customHeight="1" x14ac:dyDescent="0.25">
      <c r="A39" s="21" t="s">
        <v>90</v>
      </c>
      <c r="B39" s="22" t="s">
        <v>91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>
        <v>103903.6725560156</v>
      </c>
      <c r="AA39" s="25"/>
      <c r="AB39" s="25"/>
      <c r="AC39" s="25"/>
      <c r="AD39" s="25"/>
      <c r="AE39" s="13">
        <f>SUM(C39:AD39)</f>
        <v>103903.6725560156</v>
      </c>
      <c r="AF39" s="17">
        <f>AE39*$AF$3</f>
        <v>31300.492978042672</v>
      </c>
      <c r="AG39" s="18">
        <v>35023.554876957358</v>
      </c>
      <c r="AH39" s="18">
        <f>AF39-AG39</f>
        <v>-3723.061898914686</v>
      </c>
      <c r="AI39" s="18">
        <f>AH39/2</f>
        <v>-1861.530949457343</v>
      </c>
      <c r="AJ39" s="20">
        <f>AF39-AI39</f>
        <v>33162.023927500013</v>
      </c>
    </row>
    <row r="40" spans="1:36" ht="24" customHeight="1" x14ac:dyDescent="0.25">
      <c r="A40" s="4" t="s">
        <v>92</v>
      </c>
      <c r="B40" s="22" t="s">
        <v>93</v>
      </c>
      <c r="C40" s="6"/>
      <c r="D40" s="6"/>
      <c r="E40" s="6"/>
      <c r="F40" s="6"/>
      <c r="G40" s="6"/>
      <c r="H40" s="6"/>
      <c r="I40" s="6"/>
      <c r="J40" s="6"/>
      <c r="K40" s="8"/>
      <c r="L40" s="8"/>
      <c r="M40" s="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3"/>
      <c r="AF40" s="17">
        <f>AE40*$AF$3</f>
        <v>0</v>
      </c>
      <c r="AG40" s="18">
        <v>27046.153064386242</v>
      </c>
      <c r="AH40" s="18">
        <f>AF40-AG40</f>
        <v>-27046.153064386242</v>
      </c>
      <c r="AI40" s="18">
        <f>AH40/2</f>
        <v>-13523.076532193121</v>
      </c>
      <c r="AJ40" s="20">
        <f>AF40-AI40</f>
        <v>13523.076532193121</v>
      </c>
    </row>
    <row r="41" spans="1:36" ht="15" customHeight="1" x14ac:dyDescent="0.25">
      <c r="A41" s="4" t="s">
        <v>94</v>
      </c>
      <c r="B41" s="22" t="s">
        <v>95</v>
      </c>
      <c r="C41" s="6"/>
      <c r="D41" s="6"/>
      <c r="E41" s="6"/>
      <c r="F41" s="6"/>
      <c r="G41" s="6"/>
      <c r="H41" s="6"/>
      <c r="I41" s="6"/>
      <c r="J41" s="6"/>
      <c r="K41" s="8"/>
      <c r="L41" s="8"/>
      <c r="M41" s="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3"/>
      <c r="AF41" s="17">
        <f>AE41*$AF$3</f>
        <v>0</v>
      </c>
      <c r="AG41" s="18">
        <v>17333.563864663196</v>
      </c>
      <c r="AH41" s="18">
        <f>AF41-AG41</f>
        <v>-17333.563864663196</v>
      </c>
      <c r="AI41" s="18">
        <f>AH41/2</f>
        <v>-8666.781932331598</v>
      </c>
      <c r="AJ41" s="20">
        <f>AF41-AI41</f>
        <v>8666.781932331598</v>
      </c>
    </row>
    <row r="42" spans="1:36" ht="15" customHeight="1" x14ac:dyDescent="0.25">
      <c r="A42" s="21" t="s">
        <v>96</v>
      </c>
      <c r="B42" s="22" t="s">
        <v>97</v>
      </c>
      <c r="C42" s="25"/>
      <c r="D42" s="25">
        <v>69510.11377818053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>
        <v>122672.11830701923</v>
      </c>
      <c r="P42" s="25">
        <v>207129.71999999997</v>
      </c>
      <c r="Q42" s="25"/>
      <c r="R42" s="25">
        <v>1526139</v>
      </c>
      <c r="S42" s="25"/>
      <c r="T42" s="25"/>
      <c r="U42" s="25"/>
      <c r="V42" s="25">
        <v>38604.509470409001</v>
      </c>
      <c r="W42" s="25"/>
      <c r="X42" s="25"/>
      <c r="Y42" s="25"/>
      <c r="Z42" s="25"/>
      <c r="AA42" s="25"/>
      <c r="AB42" s="25"/>
      <c r="AC42" s="25"/>
      <c r="AD42" s="25"/>
      <c r="AE42" s="13">
        <f>SUM(C42:AD42)</f>
        <v>1964055.4615556088</v>
      </c>
      <c r="AF42" s="17">
        <f>AE42*$AF$3</f>
        <v>591662.47612436756</v>
      </c>
      <c r="AG42" s="18">
        <v>509889.87458243582</v>
      </c>
      <c r="AH42" s="18">
        <f>AF42-AG42</f>
        <v>81772.601541931741</v>
      </c>
      <c r="AI42" s="18">
        <f>AH42/2</f>
        <v>40886.30077096587</v>
      </c>
      <c r="AJ42" s="20">
        <f>AF42-AI42</f>
        <v>550776.17535340169</v>
      </c>
    </row>
    <row r="43" spans="1:36" ht="15" customHeight="1" x14ac:dyDescent="0.25">
      <c r="A43" s="4" t="s">
        <v>98</v>
      </c>
      <c r="B43" s="22" t="s">
        <v>99</v>
      </c>
      <c r="C43" s="6"/>
      <c r="D43" s="6"/>
      <c r="E43" s="6"/>
      <c r="F43" s="6"/>
      <c r="G43" s="6"/>
      <c r="H43" s="6"/>
      <c r="I43" s="6"/>
      <c r="J43" s="6"/>
      <c r="K43" s="8"/>
      <c r="L43" s="8"/>
      <c r="M43" s="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3"/>
      <c r="AF43" s="17">
        <f>AE43*$AF$3</f>
        <v>0</v>
      </c>
      <c r="AG43" s="18">
        <v>13697.381027048317</v>
      </c>
      <c r="AH43" s="18">
        <f>AF43-AG43</f>
        <v>-13697.381027048317</v>
      </c>
      <c r="AI43" s="18">
        <f>AH43/2</f>
        <v>-6848.6905135241586</v>
      </c>
      <c r="AJ43" s="20">
        <f>AF43-AI43</f>
        <v>6848.6905135241586</v>
      </c>
    </row>
    <row r="44" spans="1:36" ht="24" x14ac:dyDescent="0.25">
      <c r="A44" s="4" t="s">
        <v>100</v>
      </c>
      <c r="B44" s="22" t="s">
        <v>101</v>
      </c>
      <c r="C44" s="6"/>
      <c r="D44" s="6"/>
      <c r="E44" s="6"/>
      <c r="F44" s="6"/>
      <c r="G44" s="6"/>
      <c r="H44" s="6"/>
      <c r="I44" s="6"/>
      <c r="J44" s="6"/>
      <c r="K44" s="8"/>
      <c r="L44" s="8"/>
      <c r="M44" s="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3"/>
      <c r="AF44" s="17">
        <f>AE44*$AF$3</f>
        <v>0</v>
      </c>
      <c r="AG44" s="18">
        <v>3544.95710357286</v>
      </c>
      <c r="AH44" s="18">
        <f>AF44-AG44</f>
        <v>-3544.95710357286</v>
      </c>
      <c r="AI44" s="18">
        <f>AH44/2</f>
        <v>-1772.47855178643</v>
      </c>
      <c r="AJ44" s="20">
        <f>AF44-AI44</f>
        <v>1772.47855178643</v>
      </c>
    </row>
    <row r="45" spans="1:36" ht="15" customHeight="1" x14ac:dyDescent="0.25">
      <c r="A45" s="21" t="s">
        <v>102</v>
      </c>
      <c r="B45" s="22" t="s">
        <v>103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>
        <v>32170.424558674167</v>
      </c>
      <c r="W45" s="25"/>
      <c r="X45" s="25"/>
      <c r="Y45" s="25"/>
      <c r="Z45" s="25"/>
      <c r="AA45" s="25"/>
      <c r="AB45" s="25"/>
      <c r="AC45" s="25"/>
      <c r="AD45" s="25"/>
      <c r="AE45" s="13">
        <f>SUM(C45:AD45)</f>
        <v>32170.424558674167</v>
      </c>
      <c r="AF45" s="17">
        <f>AE45*$AF$3</f>
        <v>9691.1891873367076</v>
      </c>
      <c r="AG45" s="18">
        <v>1747.9065389617692</v>
      </c>
      <c r="AH45" s="18">
        <f>AF45-AG45</f>
        <v>7943.2826483749386</v>
      </c>
      <c r="AI45" s="18">
        <f>AH45/2</f>
        <v>3971.6413241874693</v>
      </c>
      <c r="AJ45" s="20">
        <f>AF45-AI45</f>
        <v>5719.5478631492388</v>
      </c>
    </row>
    <row r="46" spans="1:36" ht="15" customHeight="1" x14ac:dyDescent="0.25">
      <c r="A46" s="21" t="s">
        <v>104</v>
      </c>
      <c r="B46" s="22" t="s">
        <v>105</v>
      </c>
      <c r="C46" s="25"/>
      <c r="D46" s="25">
        <v>27804.045511272212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>
        <v>132894.79483260418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>
        <v>74216.908968582575</v>
      </c>
      <c r="AA46" s="25"/>
      <c r="AB46" s="25"/>
      <c r="AC46" s="25"/>
      <c r="AD46" s="25"/>
      <c r="AE46" s="13">
        <f>SUM(C46:AD46)</f>
        <v>234915.74931245897</v>
      </c>
      <c r="AF46" s="17">
        <f>AE46*$AF$3</f>
        <v>70767.265303564534</v>
      </c>
      <c r="AG46" s="18">
        <v>8281.2491375550762</v>
      </c>
      <c r="AH46" s="18">
        <f>AF46-AG46</f>
        <v>62486.01616600946</v>
      </c>
      <c r="AI46" s="18">
        <f>AH46/2</f>
        <v>31243.00808300473</v>
      </c>
      <c r="AJ46" s="20">
        <f>AF46-AI46</f>
        <v>39524.257220559804</v>
      </c>
    </row>
    <row r="47" spans="1:36" ht="15" customHeight="1" x14ac:dyDescent="0.25">
      <c r="A47" s="21" t="s">
        <v>106</v>
      </c>
      <c r="B47" s="22" t="s">
        <v>107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>
        <v>133590.43614344863</v>
      </c>
      <c r="AA47" s="25"/>
      <c r="AB47" s="25"/>
      <c r="AC47" s="25"/>
      <c r="AD47" s="25"/>
      <c r="AE47" s="13">
        <f>SUM(C47:AD47)</f>
        <v>133590.43614344863</v>
      </c>
      <c r="AF47" s="17">
        <f>AE47*$AF$3</f>
        <v>40243.490971769148</v>
      </c>
      <c r="AG47" s="18">
        <v>47460.008533636996</v>
      </c>
      <c r="AH47" s="18">
        <f>AF47-AG47</f>
        <v>-7216.5175618678477</v>
      </c>
      <c r="AI47" s="18">
        <f>AH47/2</f>
        <v>-3608.2587809339238</v>
      </c>
      <c r="AJ47" s="20">
        <f>AF47-AI47</f>
        <v>43851.749752703072</v>
      </c>
    </row>
    <row r="48" spans="1:36" ht="15" customHeight="1" x14ac:dyDescent="0.25">
      <c r="A48" s="4" t="s">
        <v>108</v>
      </c>
      <c r="B48" s="22" t="s">
        <v>109</v>
      </c>
      <c r="C48" s="6"/>
      <c r="D48" s="6"/>
      <c r="E48" s="6"/>
      <c r="F48" s="6"/>
      <c r="G48" s="6"/>
      <c r="H48" s="6"/>
      <c r="I48" s="6"/>
      <c r="J48" s="6"/>
      <c r="K48" s="8"/>
      <c r="L48" s="8"/>
      <c r="M48" s="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3"/>
      <c r="AF48" s="17">
        <f>AE48*$AF$3</f>
        <v>0</v>
      </c>
      <c r="AG48" s="18">
        <v>2384.0745964340576</v>
      </c>
      <c r="AH48" s="18">
        <f>AF48-AG48</f>
        <v>-2384.0745964340576</v>
      </c>
      <c r="AI48" s="18">
        <f>AH48/2</f>
        <v>-1192.0372982170288</v>
      </c>
      <c r="AJ48" s="20">
        <f>AF48-AI48</f>
        <v>1192.0372982170288</v>
      </c>
    </row>
    <row r="49" spans="1:36" ht="15" customHeight="1" x14ac:dyDescent="0.25">
      <c r="A49" s="21" t="s">
        <v>110</v>
      </c>
      <c r="B49" s="22" t="s">
        <v>111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>
        <v>118747.05434973212</v>
      </c>
      <c r="AA49" s="25"/>
      <c r="AB49" s="25"/>
      <c r="AC49" s="25"/>
      <c r="AD49" s="25"/>
      <c r="AE49" s="13">
        <f>SUM(C49:AD49)</f>
        <v>118747.05434973212</v>
      </c>
      <c r="AF49" s="17">
        <f>AE49*$AF$3</f>
        <v>35771.991974905912</v>
      </c>
      <c r="AG49" s="18">
        <v>29449.891730655367</v>
      </c>
      <c r="AH49" s="18">
        <f>AF49-AG49</f>
        <v>6322.1002442505451</v>
      </c>
      <c r="AI49" s="18">
        <f>AH49/2</f>
        <v>3161.0501221252725</v>
      </c>
      <c r="AJ49" s="20">
        <f>AF49-AI49</f>
        <v>32610.941852780641</v>
      </c>
    </row>
    <row r="50" spans="1:36" ht="15" customHeight="1" x14ac:dyDescent="0.25">
      <c r="A50" s="21" t="s">
        <v>112</v>
      </c>
      <c r="B50" s="22" t="s">
        <v>113</v>
      </c>
      <c r="C50" s="25">
        <v>106522.73675977212</v>
      </c>
      <c r="D50" s="25">
        <v>421694.69025429524</v>
      </c>
      <c r="E50" s="25">
        <v>357484.5979642857</v>
      </c>
      <c r="F50" s="25"/>
      <c r="G50" s="25"/>
      <c r="H50" s="25">
        <v>264590.52946250176</v>
      </c>
      <c r="I50" s="25">
        <v>1092360.3184126592</v>
      </c>
      <c r="J50" s="25">
        <v>47563.376483287881</v>
      </c>
      <c r="K50" s="25">
        <v>156790.22474890592</v>
      </c>
      <c r="L50" s="25">
        <v>120293.79999999999</v>
      </c>
      <c r="M50" s="25">
        <v>222763.83199498523</v>
      </c>
      <c r="N50" s="25"/>
      <c r="O50" s="25">
        <v>1114271.7412887581</v>
      </c>
      <c r="P50" s="25">
        <v>756473.76</v>
      </c>
      <c r="Q50" s="25"/>
      <c r="R50" s="25">
        <v>171862.5</v>
      </c>
      <c r="S50" s="25"/>
      <c r="T50" s="25"/>
      <c r="U50" s="25"/>
      <c r="V50" s="25">
        <v>106162.40104362475</v>
      </c>
      <c r="W50" s="25"/>
      <c r="X50" s="25">
        <v>423699.85</v>
      </c>
      <c r="Y50" s="25">
        <v>223447.95623265917</v>
      </c>
      <c r="Z50" s="25">
        <v>141012.12704030689</v>
      </c>
      <c r="AA50" s="25"/>
      <c r="AB50" s="25"/>
      <c r="AC50" s="25"/>
      <c r="AD50" s="25">
        <v>203690.90172519261</v>
      </c>
      <c r="AE50" s="13">
        <f>SUM(C50:AD50)</f>
        <v>5930685.3434112333</v>
      </c>
      <c r="AF50" s="17">
        <f>AE50*$AF$3</f>
        <v>1786591.0836438136</v>
      </c>
      <c r="AG50" s="18">
        <v>1739753.3955465825</v>
      </c>
      <c r="AH50" s="18">
        <f>AF50-AG50</f>
        <v>46837.68809723109</v>
      </c>
      <c r="AI50" s="18">
        <f>AH50/2</f>
        <v>23418.844048615545</v>
      </c>
      <c r="AJ50" s="20">
        <f>AF50-AI50</f>
        <v>1763172.2395951981</v>
      </c>
    </row>
    <row r="51" spans="1:36" ht="15" customHeight="1" x14ac:dyDescent="0.25">
      <c r="A51" s="4" t="s">
        <v>114</v>
      </c>
      <c r="B51" s="22" t="s">
        <v>115</v>
      </c>
      <c r="C51" s="6"/>
      <c r="D51" s="6"/>
      <c r="E51" s="6"/>
      <c r="F51" s="6"/>
      <c r="G51" s="6"/>
      <c r="H51" s="6"/>
      <c r="I51" s="6"/>
      <c r="J51" s="6"/>
      <c r="K51" s="8"/>
      <c r="L51" s="8"/>
      <c r="M51" s="6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3"/>
      <c r="AF51" s="17">
        <f>AE51*$AF$3</f>
        <v>0</v>
      </c>
      <c r="AG51" s="18">
        <v>5549.2612254311425</v>
      </c>
      <c r="AH51" s="18">
        <f>AF51-AG51</f>
        <v>-5549.2612254311425</v>
      </c>
      <c r="AI51" s="18">
        <f>AH51/2</f>
        <v>-2774.6306127155713</v>
      </c>
      <c r="AJ51" s="20">
        <f>AF51-AI51</f>
        <v>2774.6306127155713</v>
      </c>
    </row>
    <row r="52" spans="1:36" ht="15" customHeight="1" x14ac:dyDescent="0.25">
      <c r="A52" s="21" t="s">
        <v>116</v>
      </c>
      <c r="B52" s="22" t="s">
        <v>117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>
        <v>217921.13999509424</v>
      </c>
      <c r="N52" s="25"/>
      <c r="O52" s="25"/>
      <c r="P52" s="25">
        <v>333208.68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>
        <v>74069.418809160954</v>
      </c>
      <c r="AE52" s="13">
        <f>SUM(C52:AD52)</f>
        <v>625199.23880425515</v>
      </c>
      <c r="AF52" s="17">
        <f>AE52*$AF$3</f>
        <v>188338.3320596327</v>
      </c>
      <c r="AG52" s="18">
        <v>216503.64850901384</v>
      </c>
      <c r="AH52" s="18">
        <f>AF52-AG52</f>
        <v>-28165.316449381149</v>
      </c>
      <c r="AI52" s="18">
        <f>AH52/2</f>
        <v>-14082.658224690575</v>
      </c>
      <c r="AJ52" s="20">
        <f>AF52-AI52</f>
        <v>202420.99028432328</v>
      </c>
    </row>
    <row r="53" spans="1:36" x14ac:dyDescent="0.25">
      <c r="A53" s="21" t="s">
        <v>434</v>
      </c>
      <c r="B53" s="22" t="s">
        <v>435</v>
      </c>
      <c r="C53" s="25"/>
      <c r="D53" s="25">
        <v>53291.087229938406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13">
        <f>SUM(C53:AD53)</f>
        <v>53291.087229938406</v>
      </c>
      <c r="AF53" s="17">
        <f>AE53*$AF$3</f>
        <v>16053.689543395971</v>
      </c>
      <c r="AG53" s="18">
        <v>0</v>
      </c>
      <c r="AH53" s="18">
        <f>AF53-AG53</f>
        <v>16053.689543395971</v>
      </c>
      <c r="AI53" s="18">
        <f>AH53/2</f>
        <v>8026.8447716979854</v>
      </c>
      <c r="AJ53" s="20">
        <f>AF53-AI53</f>
        <v>8026.8447716979854</v>
      </c>
    </row>
    <row r="54" spans="1:36" ht="15" customHeight="1" x14ac:dyDescent="0.25">
      <c r="A54" s="21" t="s">
        <v>118</v>
      </c>
      <c r="B54" s="22" t="s">
        <v>119</v>
      </c>
      <c r="C54" s="25">
        <v>99176.341121167148</v>
      </c>
      <c r="D54" s="25">
        <v>41706.068266908318</v>
      </c>
      <c r="E54" s="25"/>
      <c r="F54" s="25"/>
      <c r="G54" s="25"/>
      <c r="H54" s="25">
        <v>117595.79087222301</v>
      </c>
      <c r="I54" s="25"/>
      <c r="J54" s="25"/>
      <c r="K54" s="25"/>
      <c r="L54" s="25"/>
      <c r="M54" s="25">
        <v>150123.45199662048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>
        <v>138880.16026717678</v>
      </c>
      <c r="AE54" s="13">
        <f>SUM(C54:AD54)</f>
        <v>547481.81252409576</v>
      </c>
      <c r="AF54" s="17">
        <f>AE54*$AF$3</f>
        <v>164926.32268872004</v>
      </c>
      <c r="AG54" s="18">
        <v>188823.25482242682</v>
      </c>
      <c r="AH54" s="18">
        <f>AF54-AG54</f>
        <v>-23896.932133706781</v>
      </c>
      <c r="AI54" s="18">
        <f>AH54/2</f>
        <v>-11948.466066853391</v>
      </c>
      <c r="AJ54" s="20">
        <f>AF54-AI54</f>
        <v>176874.78875557345</v>
      </c>
    </row>
    <row r="55" spans="1:36" ht="24" customHeight="1" x14ac:dyDescent="0.25">
      <c r="A55" s="4" t="s">
        <v>120</v>
      </c>
      <c r="B55" s="22" t="s">
        <v>121</v>
      </c>
      <c r="C55" s="6"/>
      <c r="D55" s="6"/>
      <c r="E55" s="6"/>
      <c r="F55" s="6"/>
      <c r="G55" s="6"/>
      <c r="H55" s="6"/>
      <c r="I55" s="6"/>
      <c r="J55" s="6"/>
      <c r="K55" s="8"/>
      <c r="L55" s="8"/>
      <c r="M55" s="6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13"/>
      <c r="AF55" s="17">
        <f>AE55*$AF$3</f>
        <v>0</v>
      </c>
      <c r="AG55" s="18">
        <v>2435.4262840111692</v>
      </c>
      <c r="AH55" s="18">
        <f>AF55-AG55</f>
        <v>-2435.4262840111692</v>
      </c>
      <c r="AI55" s="18">
        <f>AH55/2</f>
        <v>-1217.7131420055846</v>
      </c>
      <c r="AJ55" s="20">
        <f>AF55-AI55</f>
        <v>1217.7131420055846</v>
      </c>
    </row>
    <row r="56" spans="1:36" ht="24" customHeight="1" x14ac:dyDescent="0.25">
      <c r="A56" s="21" t="s">
        <v>122</v>
      </c>
      <c r="B56" s="22" t="s">
        <v>123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>
        <v>27776.03205343536</v>
      </c>
      <c r="AE56" s="13">
        <f>SUM(C56:AD56)</f>
        <v>27776.03205343536</v>
      </c>
      <c r="AF56" s="17">
        <f>AE56*$AF$3</f>
        <v>8367.3991001399554</v>
      </c>
      <c r="AG56" s="18">
        <v>19574.055966533815</v>
      </c>
      <c r="AH56" s="18">
        <f>AF56-AG56</f>
        <v>-11206.65686639386</v>
      </c>
      <c r="AI56" s="18">
        <f>AH56/2</f>
        <v>-5603.3284331969298</v>
      </c>
      <c r="AJ56" s="20">
        <f>AF56-AI56</f>
        <v>13970.727533336885</v>
      </c>
    </row>
    <row r="57" spans="1:36" ht="15" customHeight="1" x14ac:dyDescent="0.25">
      <c r="A57" s="21" t="s">
        <v>124</v>
      </c>
      <c r="B57" s="22" t="s">
        <v>125</v>
      </c>
      <c r="C57" s="25"/>
      <c r="D57" s="25"/>
      <c r="E57" s="25"/>
      <c r="F57" s="25"/>
      <c r="G57" s="25"/>
      <c r="H57" s="25">
        <v>169043.94937882057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13">
        <f>SUM(C57:AD57)</f>
        <v>169043.94937882057</v>
      </c>
      <c r="AF57" s="17">
        <f>AE57*$AF$3</f>
        <v>50923.695191426967</v>
      </c>
      <c r="AG57" s="18">
        <v>44545.527853599262</v>
      </c>
      <c r="AH57" s="18">
        <f>AF57-AG57</f>
        <v>6378.1673378277046</v>
      </c>
      <c r="AI57" s="18">
        <f>AH57/2</f>
        <v>3189.0836689138523</v>
      </c>
      <c r="AJ57" s="20">
        <f>AF57-AI57</f>
        <v>47734.611522513114</v>
      </c>
    </row>
    <row r="58" spans="1:36" ht="15" customHeight="1" x14ac:dyDescent="0.25">
      <c r="A58" s="21" t="s">
        <v>436</v>
      </c>
      <c r="B58" s="22" t="s">
        <v>437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>
        <v>67797.687998473761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13">
        <f>SUM(C58:AD58)</f>
        <v>67797.687998473761</v>
      </c>
      <c r="AF58" s="17">
        <f>AE58*$AF$3</f>
        <v>20423.734839398559</v>
      </c>
      <c r="AG58" s="18">
        <v>0</v>
      </c>
      <c r="AH58" s="18">
        <f>AF58-AG58</f>
        <v>20423.734839398559</v>
      </c>
      <c r="AI58" s="18">
        <f>AH58/2</f>
        <v>10211.86741969928</v>
      </c>
      <c r="AJ58" s="20">
        <f>AF58-AI58</f>
        <v>10211.86741969928</v>
      </c>
    </row>
    <row r="59" spans="1:36" ht="15" customHeight="1" x14ac:dyDescent="0.25">
      <c r="A59" s="21" t="s">
        <v>126</v>
      </c>
      <c r="B59" s="22" t="s">
        <v>127</v>
      </c>
      <c r="C59" s="25"/>
      <c r="D59" s="25">
        <v>563031.92160326231</v>
      </c>
      <c r="E59" s="25">
        <v>95910.501892857137</v>
      </c>
      <c r="F59" s="25"/>
      <c r="G59" s="25"/>
      <c r="H59" s="25"/>
      <c r="I59" s="25">
        <v>1228905.3582142415</v>
      </c>
      <c r="J59" s="25">
        <v>66588.727076603041</v>
      </c>
      <c r="K59" s="25">
        <v>226474.76908175298</v>
      </c>
      <c r="L59" s="25"/>
      <c r="M59" s="25">
        <v>106539.22399760163</v>
      </c>
      <c r="N59" s="25"/>
      <c r="O59" s="25">
        <v>470243.1201769071</v>
      </c>
      <c r="P59" s="25">
        <v>432270.72</v>
      </c>
      <c r="Q59" s="25">
        <v>199900.74308558798</v>
      </c>
      <c r="R59" s="25">
        <v>68745</v>
      </c>
      <c r="S59" s="25"/>
      <c r="T59" s="25"/>
      <c r="U59" s="25"/>
      <c r="V59" s="25">
        <v>32170.424558674167</v>
      </c>
      <c r="W59" s="25"/>
      <c r="X59" s="25">
        <v>690025.47</v>
      </c>
      <c r="Y59" s="25">
        <v>262879.94850901078</v>
      </c>
      <c r="Z59" s="25">
        <v>141012.12704030689</v>
      </c>
      <c r="AA59" s="25"/>
      <c r="AB59" s="25">
        <v>68150</v>
      </c>
      <c r="AC59" s="25"/>
      <c r="AD59" s="25">
        <v>138880.16026717678</v>
      </c>
      <c r="AE59" s="13">
        <f>SUM(C59:AD59)</f>
        <v>4791728.2155039823</v>
      </c>
      <c r="AF59" s="17">
        <f>AE59*$AF$3</f>
        <v>1443485.6023131772</v>
      </c>
      <c r="AG59" s="18">
        <v>1657755.5114244805</v>
      </c>
      <c r="AH59" s="18">
        <f>AF59-AG59</f>
        <v>-214269.90911130328</v>
      </c>
      <c r="AI59" s="18">
        <f>AH59/2</f>
        <v>-107134.95455565164</v>
      </c>
      <c r="AJ59" s="20">
        <f>AF59-AI59</f>
        <v>1550620.5568688288</v>
      </c>
    </row>
    <row r="60" spans="1:36" ht="15" customHeight="1" x14ac:dyDescent="0.25">
      <c r="A60" s="4" t="s">
        <v>128</v>
      </c>
      <c r="B60" s="22" t="s">
        <v>129</v>
      </c>
      <c r="C60" s="6"/>
      <c r="D60" s="6"/>
      <c r="E60" s="6"/>
      <c r="F60" s="6"/>
      <c r="G60" s="6"/>
      <c r="H60" s="6"/>
      <c r="I60" s="6"/>
      <c r="J60" s="6"/>
      <c r="K60" s="8"/>
      <c r="L60" s="8"/>
      <c r="M60" s="6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13"/>
      <c r="AF60" s="17">
        <f>AE60*$AF$3</f>
        <v>0</v>
      </c>
      <c r="AG60" s="18">
        <v>6839.2236799079865</v>
      </c>
      <c r="AH60" s="18">
        <f>AF60-AG60</f>
        <v>-6839.2236799079865</v>
      </c>
      <c r="AI60" s="18">
        <f>AH60/2</f>
        <v>-3419.6118399539932</v>
      </c>
      <c r="AJ60" s="20">
        <f>AF60-AI60</f>
        <v>3419.6118399539932</v>
      </c>
    </row>
    <row r="61" spans="1:36" ht="24" x14ac:dyDescent="0.25">
      <c r="A61" s="4" t="s">
        <v>130</v>
      </c>
      <c r="B61" s="22" t="s">
        <v>131</v>
      </c>
      <c r="C61" s="6"/>
      <c r="D61" s="6"/>
      <c r="E61" s="6"/>
      <c r="F61" s="6"/>
      <c r="G61" s="6"/>
      <c r="H61" s="6"/>
      <c r="I61" s="6"/>
      <c r="J61" s="6"/>
      <c r="K61" s="8"/>
      <c r="L61" s="8"/>
      <c r="M61" s="6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3"/>
      <c r="AF61" s="17">
        <f>AE61*$AF$3</f>
        <v>0</v>
      </c>
      <c r="AG61" s="18">
        <v>10023.233609060284</v>
      </c>
      <c r="AH61" s="18">
        <f>AF61-AG61</f>
        <v>-10023.233609060284</v>
      </c>
      <c r="AI61" s="18">
        <f>AH61/2</f>
        <v>-5011.616804530142</v>
      </c>
      <c r="AJ61" s="20">
        <f>AF61-AI61</f>
        <v>5011.616804530142</v>
      </c>
    </row>
    <row r="62" spans="1:36" ht="24" customHeight="1" x14ac:dyDescent="0.25">
      <c r="A62" s="21" t="s">
        <v>132</v>
      </c>
      <c r="B62" s="22" t="s">
        <v>133</v>
      </c>
      <c r="C62" s="25">
        <v>58771.165108839792</v>
      </c>
      <c r="D62" s="25"/>
      <c r="E62" s="25">
        <v>688811.7863214286</v>
      </c>
      <c r="F62" s="25"/>
      <c r="G62" s="25"/>
      <c r="H62" s="25">
        <v>268265.39792725875</v>
      </c>
      <c r="I62" s="25"/>
      <c r="J62" s="25"/>
      <c r="K62" s="25"/>
      <c r="L62" s="25"/>
      <c r="M62" s="25">
        <v>96853.839997819668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>
        <v>92586.773511451189</v>
      </c>
      <c r="AE62" s="13">
        <f>SUM(C62:AD62)</f>
        <v>1205288.962866798</v>
      </c>
      <c r="AF62" s="17">
        <f>AE62*$AF$3</f>
        <v>363087.63483202166</v>
      </c>
      <c r="AG62" s="18">
        <v>362142.15387391485</v>
      </c>
      <c r="AH62" s="18">
        <f>AF62-AG62</f>
        <v>945.48095810681116</v>
      </c>
      <c r="AI62" s="18">
        <f>AH62/2</f>
        <v>472.74047905340558</v>
      </c>
      <c r="AJ62" s="20">
        <f>AF62-AI62</f>
        <v>362614.89435296826</v>
      </c>
    </row>
    <row r="63" spans="1:36" ht="15" customHeight="1" x14ac:dyDescent="0.25">
      <c r="A63" s="21" t="s">
        <v>438</v>
      </c>
      <c r="B63" s="22" t="s">
        <v>439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>
        <v>27776.03205343536</v>
      </c>
      <c r="AE63" s="13">
        <f>SUM(C63:AD63)</f>
        <v>27776.03205343536</v>
      </c>
      <c r="AF63" s="17">
        <f>AE63*$AF$3</f>
        <v>8367.3991001399554</v>
      </c>
      <c r="AG63" s="18">
        <v>0</v>
      </c>
      <c r="AH63" s="18">
        <f>AF63-AG63</f>
        <v>8367.3991001399554</v>
      </c>
      <c r="AI63" s="18">
        <f>AH63/2</f>
        <v>4183.6995500699777</v>
      </c>
      <c r="AJ63" s="20">
        <f>AF63-AI63</f>
        <v>4183.6995500699777</v>
      </c>
    </row>
    <row r="64" spans="1:36" ht="15" customHeight="1" x14ac:dyDescent="0.25">
      <c r="A64" s="21" t="s">
        <v>134</v>
      </c>
      <c r="B64" s="22" t="s">
        <v>135</v>
      </c>
      <c r="C64" s="25"/>
      <c r="D64" s="25">
        <v>30121.04930387823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13">
        <f>SUM(C64:AD64)</f>
        <v>30121.04930387823</v>
      </c>
      <c r="AF64" s="17">
        <f>AE64*$AF$3</f>
        <v>9073.8245245281578</v>
      </c>
      <c r="AG64" s="18">
        <v>6544.4729517905807</v>
      </c>
      <c r="AH64" s="18">
        <f>AF64-AG64</f>
        <v>2529.351572737577</v>
      </c>
      <c r="AI64" s="18">
        <f>AH64/2</f>
        <v>1264.6757863687885</v>
      </c>
      <c r="AJ64" s="20">
        <f>AF64-AI64</f>
        <v>7809.1487381593688</v>
      </c>
    </row>
    <row r="65" spans="1:36" ht="15" customHeight="1" x14ac:dyDescent="0.25">
      <c r="A65" s="21" t="s">
        <v>136</v>
      </c>
      <c r="B65" s="22" t="s">
        <v>137</v>
      </c>
      <c r="C65" s="25"/>
      <c r="D65" s="25">
        <v>264138.43235708599</v>
      </c>
      <c r="E65" s="25"/>
      <c r="F65" s="25"/>
      <c r="G65" s="25"/>
      <c r="H65" s="25"/>
      <c r="I65" s="25"/>
      <c r="J65" s="25"/>
      <c r="K65" s="25"/>
      <c r="L65" s="25">
        <v>120293.79999999999</v>
      </c>
      <c r="M65" s="25">
        <v>101696.53199771066</v>
      </c>
      <c r="N65" s="25"/>
      <c r="O65" s="25">
        <v>552024.53238158661</v>
      </c>
      <c r="P65" s="25">
        <v>387242.51999999996</v>
      </c>
      <c r="Q65" s="25"/>
      <c r="R65" s="25">
        <v>68745</v>
      </c>
      <c r="S65" s="25"/>
      <c r="T65" s="25"/>
      <c r="U65" s="25"/>
      <c r="V65" s="25">
        <v>57906.764205613501</v>
      </c>
      <c r="W65" s="25"/>
      <c r="X65" s="25">
        <v>460016.98</v>
      </c>
      <c r="Y65" s="25">
        <v>341743.93306171405</v>
      </c>
      <c r="Z65" s="25">
        <v>333976.09035862156</v>
      </c>
      <c r="AA65" s="25"/>
      <c r="AB65" s="25">
        <v>122670</v>
      </c>
      <c r="AC65" s="25"/>
      <c r="AD65" s="25">
        <v>37034.709404580477</v>
      </c>
      <c r="AE65" s="13">
        <f>SUM(C65:AD65)</f>
        <v>2847489.2937669121</v>
      </c>
      <c r="AF65" s="17">
        <f>AE65*$AF$3</f>
        <v>857792.7656652669</v>
      </c>
      <c r="AG65" s="18">
        <v>917984.67039721867</v>
      </c>
      <c r="AH65" s="18">
        <f>AF65-AG65</f>
        <v>-60191.90473195177</v>
      </c>
      <c r="AI65" s="18">
        <f>AH65/2</f>
        <v>-30095.952365975885</v>
      </c>
      <c r="AJ65" s="20">
        <f>AF65-AI65</f>
        <v>887888.71803124272</v>
      </c>
    </row>
    <row r="66" spans="1:36" ht="24" x14ac:dyDescent="0.25">
      <c r="A66" s="4" t="s">
        <v>138</v>
      </c>
      <c r="B66" s="22" t="s">
        <v>139</v>
      </c>
      <c r="C66" s="6"/>
      <c r="D66" s="6"/>
      <c r="E66" s="6"/>
      <c r="F66" s="6"/>
      <c r="G66" s="6"/>
      <c r="H66" s="6"/>
      <c r="I66" s="6"/>
      <c r="J66" s="6"/>
      <c r="K66" s="8"/>
      <c r="L66" s="8"/>
      <c r="M66" s="6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13"/>
      <c r="AF66" s="17">
        <f>AE66*$AF$3</f>
        <v>0</v>
      </c>
      <c r="AG66" s="18">
        <v>1461.2557704067015</v>
      </c>
      <c r="AH66" s="18">
        <f>AF66-AG66</f>
        <v>-1461.2557704067015</v>
      </c>
      <c r="AI66" s="18">
        <f>AH66/2</f>
        <v>-730.62788520335073</v>
      </c>
      <c r="AJ66" s="20">
        <f>AF66-AI66</f>
        <v>730.62788520335073</v>
      </c>
    </row>
    <row r="67" spans="1:36" ht="15" customHeight="1" x14ac:dyDescent="0.25">
      <c r="A67" s="21" t="s">
        <v>140</v>
      </c>
      <c r="B67" s="22" t="s">
        <v>141</v>
      </c>
      <c r="C67" s="25"/>
      <c r="D67" s="25">
        <v>25487.041718666194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13">
        <f>SUM(C67:AD67)</f>
        <v>25487.041718666194</v>
      </c>
      <c r="AF67" s="17">
        <f>AE67*$AF$3</f>
        <v>7677.8515207545943</v>
      </c>
      <c r="AG67" s="18">
        <v>3716.3685954767648</v>
      </c>
      <c r="AH67" s="18">
        <f>AF67-AG67</f>
        <v>3961.4829252778295</v>
      </c>
      <c r="AI67" s="18">
        <f>AH67/2</f>
        <v>1980.7414626389148</v>
      </c>
      <c r="AJ67" s="20">
        <f>AF67-AI67</f>
        <v>5697.1100581156797</v>
      </c>
    </row>
    <row r="68" spans="1:36" ht="15" customHeight="1" x14ac:dyDescent="0.25">
      <c r="A68" s="21" t="s">
        <v>143</v>
      </c>
      <c r="B68" s="22" t="s">
        <v>144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>
        <v>99728.316131889922</v>
      </c>
      <c r="W68" s="25"/>
      <c r="X68" s="25"/>
      <c r="Y68" s="25"/>
      <c r="Z68" s="25"/>
      <c r="AA68" s="25"/>
      <c r="AB68" s="25"/>
      <c r="AC68" s="25"/>
      <c r="AD68" s="25"/>
      <c r="AE68" s="13">
        <f>SUM(C68:AD68)</f>
        <v>99728.316131889922</v>
      </c>
      <c r="AF68" s="17">
        <f>AE68*$AF$3</f>
        <v>30042.686480743796</v>
      </c>
      <c r="AG68" s="18">
        <v>42335.998007521361</v>
      </c>
      <c r="AH68" s="18">
        <f>AF68-AG68</f>
        <v>-12293.311526777565</v>
      </c>
      <c r="AI68" s="18">
        <f>AH68/2</f>
        <v>-6146.6557633887824</v>
      </c>
      <c r="AJ68" s="20">
        <f>AF68-AI68</f>
        <v>36189.342244132582</v>
      </c>
    </row>
    <row r="69" spans="1:36" ht="24" customHeight="1" x14ac:dyDescent="0.25">
      <c r="A69" s="4" t="s">
        <v>145</v>
      </c>
      <c r="B69" s="22" t="s">
        <v>146</v>
      </c>
      <c r="C69" s="6"/>
      <c r="D69" s="6"/>
      <c r="E69" s="6"/>
      <c r="F69" s="6"/>
      <c r="G69" s="6"/>
      <c r="H69" s="6"/>
      <c r="I69" s="6"/>
      <c r="J69" s="6"/>
      <c r="K69" s="8"/>
      <c r="L69" s="8"/>
      <c r="M69" s="6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13"/>
      <c r="AF69" s="17">
        <f>AE69*$AF$3</f>
        <v>0</v>
      </c>
      <c r="AG69" s="18">
        <v>10371.553937354558</v>
      </c>
      <c r="AH69" s="18">
        <f>AF69-AG69</f>
        <v>-10371.553937354558</v>
      </c>
      <c r="AI69" s="18">
        <f>AH69/2</f>
        <v>-5185.776968677279</v>
      </c>
      <c r="AJ69" s="20">
        <f>AF69-AI69</f>
        <v>5185.776968677279</v>
      </c>
    </row>
    <row r="70" spans="1:36" ht="15" customHeight="1" x14ac:dyDescent="0.25">
      <c r="A70" s="4" t="s">
        <v>147</v>
      </c>
      <c r="B70" s="22" t="s">
        <v>148</v>
      </c>
      <c r="C70" s="6"/>
      <c r="D70" s="6"/>
      <c r="E70" s="6"/>
      <c r="F70" s="6"/>
      <c r="G70" s="6"/>
      <c r="H70" s="6"/>
      <c r="I70" s="6"/>
      <c r="J70" s="6"/>
      <c r="K70" s="8"/>
      <c r="L70" s="8"/>
      <c r="M70" s="6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13"/>
      <c r="AF70" s="17">
        <f>AE70*$AF$3</f>
        <v>0</v>
      </c>
      <c r="AG70" s="18">
        <v>7213.0397286079742</v>
      </c>
      <c r="AH70" s="18">
        <f>AF70-AG70</f>
        <v>-7213.0397286079742</v>
      </c>
      <c r="AI70" s="18">
        <f>AH70/2</f>
        <v>-3606.5198643039871</v>
      </c>
      <c r="AJ70" s="20">
        <f>AF70-AI70</f>
        <v>3606.5198643039871</v>
      </c>
    </row>
    <row r="71" spans="1:36" ht="15" customHeight="1" x14ac:dyDescent="0.25">
      <c r="A71" s="21" t="s">
        <v>149</v>
      </c>
      <c r="B71" s="22" t="s">
        <v>150</v>
      </c>
      <c r="C71" s="25"/>
      <c r="D71" s="25">
        <v>243285.39822363184</v>
      </c>
      <c r="E71" s="25"/>
      <c r="F71" s="25"/>
      <c r="G71" s="25"/>
      <c r="H71" s="25">
        <v>73497.369295139375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13">
        <f>SUM(C71:AD71)</f>
        <v>316782.76751877123</v>
      </c>
      <c r="AF71" s="17">
        <f>AE71*$AF$3</f>
        <v>95429.319737862897</v>
      </c>
      <c r="AG71" s="18">
        <v>106704.34088437288</v>
      </c>
      <c r="AH71" s="18">
        <f>AF71-AG71</f>
        <v>-11275.021146509986</v>
      </c>
      <c r="AI71" s="18">
        <f>AH71/2</f>
        <v>-5637.5105732549928</v>
      </c>
      <c r="AJ71" s="20">
        <f>AF71-AI71</f>
        <v>101066.8303111179</v>
      </c>
    </row>
    <row r="72" spans="1:36" ht="15" customHeight="1" x14ac:dyDescent="0.25">
      <c r="A72" s="21" t="s">
        <v>151</v>
      </c>
      <c r="B72" s="22" t="s">
        <v>152</v>
      </c>
      <c r="C72" s="25"/>
      <c r="D72" s="25">
        <v>338282.55372047855</v>
      </c>
      <c r="E72" s="25"/>
      <c r="F72" s="25"/>
      <c r="G72" s="25"/>
      <c r="H72" s="25"/>
      <c r="I72" s="25"/>
      <c r="J72" s="25"/>
      <c r="K72" s="25"/>
      <c r="L72" s="25"/>
      <c r="M72" s="25">
        <v>193707.67999563934</v>
      </c>
      <c r="N72" s="25"/>
      <c r="O72" s="25">
        <v>654251.29763743596</v>
      </c>
      <c r="P72" s="25">
        <v>198124.08</v>
      </c>
      <c r="Q72" s="25"/>
      <c r="R72" s="25"/>
      <c r="S72" s="25"/>
      <c r="T72" s="25"/>
      <c r="U72" s="25"/>
      <c r="V72" s="25"/>
      <c r="W72" s="25">
        <v>822276</v>
      </c>
      <c r="X72" s="25">
        <v>133162.81</v>
      </c>
      <c r="Y72" s="25">
        <v>499471.90216712048</v>
      </c>
      <c r="Z72" s="25">
        <v>96481.981659157347</v>
      </c>
      <c r="AA72" s="25"/>
      <c r="AB72" s="25"/>
      <c r="AC72" s="25"/>
      <c r="AD72" s="25">
        <v>27776.03205343536</v>
      </c>
      <c r="AE72" s="13">
        <f>SUM(C72:AD72)</f>
        <v>2963534.3372332668</v>
      </c>
      <c r="AF72" s="17">
        <f>AE72*$AF$3</f>
        <v>892750.78956184373</v>
      </c>
      <c r="AG72" s="18">
        <v>677735.14960490959</v>
      </c>
      <c r="AH72" s="18">
        <f>AF72-AG72</f>
        <v>215015.63995693414</v>
      </c>
      <c r="AI72" s="18">
        <f>AH72/2</f>
        <v>107507.81997846707</v>
      </c>
      <c r="AJ72" s="20">
        <f>AF72-AI72</f>
        <v>785242.96958337666</v>
      </c>
    </row>
    <row r="73" spans="1:36" ht="15" customHeight="1" x14ac:dyDescent="0.25">
      <c r="A73" s="21" t="s">
        <v>153</v>
      </c>
      <c r="B73" s="22" t="s">
        <v>154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>
        <v>311711.01766804681</v>
      </c>
      <c r="AA73" s="25"/>
      <c r="AB73" s="25"/>
      <c r="AC73" s="25"/>
      <c r="AD73" s="25"/>
      <c r="AE73" s="13">
        <f>SUM(C73:AD73)</f>
        <v>311711.01766804681</v>
      </c>
      <c r="AF73" s="17">
        <f>AE73*$AF$3</f>
        <v>93901.478934128012</v>
      </c>
      <c r="AG73" s="18">
        <v>85442.349842954573</v>
      </c>
      <c r="AH73" s="18">
        <f>AF73-AG73</f>
        <v>8459.1290911734395</v>
      </c>
      <c r="AI73" s="18">
        <f>AH73/2</f>
        <v>4229.5645455867198</v>
      </c>
      <c r="AJ73" s="20">
        <f>AF73-AI73</f>
        <v>89671.914388541292</v>
      </c>
    </row>
    <row r="74" spans="1:36" ht="24" customHeight="1" x14ac:dyDescent="0.25">
      <c r="A74" s="21" t="s">
        <v>155</v>
      </c>
      <c r="B74" s="22" t="s">
        <v>156</v>
      </c>
      <c r="C74" s="25"/>
      <c r="D74" s="25">
        <v>213164.34891975363</v>
      </c>
      <c r="E74" s="25"/>
      <c r="F74" s="25"/>
      <c r="G74" s="25"/>
      <c r="H74" s="25">
        <v>36748.684647569688</v>
      </c>
      <c r="I74" s="25">
        <v>698789.3213375099</v>
      </c>
      <c r="J74" s="25">
        <v>9512.6752966575768</v>
      </c>
      <c r="K74" s="25">
        <v>165500.7927905118</v>
      </c>
      <c r="L74" s="25">
        <v>120293.79999999999</v>
      </c>
      <c r="M74" s="25">
        <v>150123.45199662048</v>
      </c>
      <c r="N74" s="25"/>
      <c r="O74" s="25">
        <v>235121.56008845355</v>
      </c>
      <c r="P74" s="25">
        <v>216135.36</v>
      </c>
      <c r="Q74" s="25"/>
      <c r="R74" s="25">
        <v>68745</v>
      </c>
      <c r="S74" s="25"/>
      <c r="T74" s="25"/>
      <c r="U74" s="25"/>
      <c r="V74" s="25">
        <v>64340.849117348334</v>
      </c>
      <c r="W74" s="25"/>
      <c r="X74" s="25">
        <v>314748.45999999996</v>
      </c>
      <c r="Y74" s="25"/>
      <c r="Z74" s="25"/>
      <c r="AA74" s="25"/>
      <c r="AB74" s="25"/>
      <c r="AC74" s="25"/>
      <c r="AD74" s="25"/>
      <c r="AE74" s="13">
        <f>SUM(C74:AD74)</f>
        <v>2293224.3041944252</v>
      </c>
      <c r="AF74" s="17">
        <f>AE74*$AF$3</f>
        <v>690823.04277375306</v>
      </c>
      <c r="AG74" s="18">
        <v>713294.21353074303</v>
      </c>
      <c r="AH74" s="18">
        <f>AF74-AG74</f>
        <v>-22471.170756989974</v>
      </c>
      <c r="AI74" s="18">
        <f>AH74/2</f>
        <v>-11235.585378494987</v>
      </c>
      <c r="AJ74" s="20">
        <f>AF74-AI74</f>
        <v>702058.62815224798</v>
      </c>
    </row>
    <row r="75" spans="1:36" ht="15" customHeight="1" x14ac:dyDescent="0.25">
      <c r="A75" s="21" t="s">
        <v>157</v>
      </c>
      <c r="B75" s="22" t="s">
        <v>158</v>
      </c>
      <c r="C75" s="25"/>
      <c r="D75" s="25"/>
      <c r="E75" s="25"/>
      <c r="F75" s="25"/>
      <c r="G75" s="25"/>
      <c r="H75" s="25">
        <v>40423.553112326656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13">
        <f>SUM(C75:AD75)</f>
        <v>40423.553112326656</v>
      </c>
      <c r="AF75" s="17">
        <f>AE75*$AF$3</f>
        <v>12177.405371862969</v>
      </c>
      <c r="AG75" s="18">
        <v>18248.961404062451</v>
      </c>
      <c r="AH75" s="18">
        <f>AF75-AG75</f>
        <v>-6071.5560321994817</v>
      </c>
      <c r="AI75" s="18">
        <f>AH75/2</f>
        <v>-3035.7780160997409</v>
      </c>
      <c r="AJ75" s="20">
        <f>AF75-AI75</f>
        <v>15213.18338796271</v>
      </c>
    </row>
    <row r="76" spans="1:36" ht="24" customHeight="1" x14ac:dyDescent="0.25">
      <c r="A76" s="4" t="s">
        <v>159</v>
      </c>
      <c r="B76" s="22" t="s">
        <v>160</v>
      </c>
      <c r="C76" s="6"/>
      <c r="D76" s="6"/>
      <c r="E76" s="6"/>
      <c r="F76" s="6"/>
      <c r="G76" s="6"/>
      <c r="H76" s="6"/>
      <c r="I76" s="6"/>
      <c r="J76" s="6"/>
      <c r="K76" s="8"/>
      <c r="L76" s="8"/>
      <c r="M76" s="6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13"/>
      <c r="AF76" s="17">
        <f>AE76*$AF$3</f>
        <v>0</v>
      </c>
      <c r="AG76" s="18">
        <v>1461.2557704067015</v>
      </c>
      <c r="AH76" s="18">
        <f>AF76-AG76</f>
        <v>-1461.2557704067015</v>
      </c>
      <c r="AI76" s="18">
        <f>AH76/2</f>
        <v>-730.62788520335073</v>
      </c>
      <c r="AJ76" s="20">
        <f>AF76-AI76</f>
        <v>730.62788520335073</v>
      </c>
    </row>
    <row r="77" spans="1:36" ht="15" customHeight="1" x14ac:dyDescent="0.25">
      <c r="A77" s="21" t="s">
        <v>161</v>
      </c>
      <c r="B77" s="22" t="s">
        <v>162</v>
      </c>
      <c r="C77" s="25"/>
      <c r="D77" s="25">
        <v>312795.5120018124</v>
      </c>
      <c r="E77" s="25">
        <v>270293.23260714288</v>
      </c>
      <c r="F77" s="25"/>
      <c r="G77" s="25"/>
      <c r="H77" s="25">
        <v>47773.290041840599</v>
      </c>
      <c r="I77" s="25"/>
      <c r="J77" s="25"/>
      <c r="K77" s="25"/>
      <c r="L77" s="25"/>
      <c r="M77" s="25">
        <v>96853.839997819668</v>
      </c>
      <c r="N77" s="25"/>
      <c r="O77" s="25">
        <v>684919.32721419074</v>
      </c>
      <c r="P77" s="25">
        <v>171107.15999999997</v>
      </c>
      <c r="Q77" s="25"/>
      <c r="R77" s="25">
        <v>694324.5</v>
      </c>
      <c r="S77" s="25"/>
      <c r="T77" s="25"/>
      <c r="U77" s="25"/>
      <c r="V77" s="25">
        <v>312053.1182191394</v>
      </c>
      <c r="W77" s="25"/>
      <c r="X77" s="25">
        <v>532651.24</v>
      </c>
      <c r="Y77" s="25">
        <v>578335.8867198237</v>
      </c>
      <c r="Z77" s="25">
        <v>111325.36345287386</v>
      </c>
      <c r="AA77" s="25"/>
      <c r="AB77" s="25"/>
      <c r="AC77" s="25"/>
      <c r="AD77" s="25">
        <v>46293.386755725594</v>
      </c>
      <c r="AE77" s="13">
        <f>SUM(C77:AD77)</f>
        <v>3858725.8570103687</v>
      </c>
      <c r="AF77" s="17">
        <f>AE77*$AF$3</f>
        <v>1162423.0272171651</v>
      </c>
      <c r="AG77" s="18">
        <v>957386.30436363281</v>
      </c>
      <c r="AH77" s="18">
        <f>AF77-AG77</f>
        <v>205036.72285353229</v>
      </c>
      <c r="AI77" s="18">
        <f>AH77/2</f>
        <v>102518.36142676615</v>
      </c>
      <c r="AJ77" s="20">
        <f>AF77-AI77</f>
        <v>1059904.6657903991</v>
      </c>
    </row>
    <row r="78" spans="1:36" ht="15" customHeight="1" x14ac:dyDescent="0.25">
      <c r="A78" s="21" t="s">
        <v>163</v>
      </c>
      <c r="B78" s="22" t="s">
        <v>164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>
        <v>133590.43614344863</v>
      </c>
      <c r="AA78" s="25"/>
      <c r="AB78" s="25"/>
      <c r="AC78" s="25"/>
      <c r="AD78" s="25"/>
      <c r="AE78" s="13">
        <f>SUM(C78:AD78)</f>
        <v>133590.43614344863</v>
      </c>
      <c r="AF78" s="17">
        <f>AE78*$AF$3</f>
        <v>40243.490971769148</v>
      </c>
      <c r="AG78" s="18">
        <v>48837.286846238931</v>
      </c>
      <c r="AH78" s="18">
        <f>AF78-AG78</f>
        <v>-8593.7958744697826</v>
      </c>
      <c r="AI78" s="18">
        <f>AH78/2</f>
        <v>-4296.8979372348913</v>
      </c>
      <c r="AJ78" s="20">
        <f>AF78-AI78</f>
        <v>44540.388909004039</v>
      </c>
    </row>
    <row r="79" spans="1:36" ht="15" customHeight="1" x14ac:dyDescent="0.25">
      <c r="A79" s="4" t="s">
        <v>165</v>
      </c>
      <c r="B79" s="22" t="s">
        <v>166</v>
      </c>
      <c r="C79" s="6"/>
      <c r="D79" s="6"/>
      <c r="E79" s="6"/>
      <c r="F79" s="6"/>
      <c r="G79" s="6"/>
      <c r="H79" s="6"/>
      <c r="I79" s="6"/>
      <c r="J79" s="6"/>
      <c r="K79" s="8"/>
      <c r="L79" s="8"/>
      <c r="M79" s="6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3"/>
      <c r="AF79" s="17">
        <f>AE79*$AF$3</f>
        <v>0</v>
      </c>
      <c r="AG79" s="18">
        <v>5616.0315906127307</v>
      </c>
      <c r="AH79" s="18">
        <f>AF79-AG79</f>
        <v>-5616.0315906127307</v>
      </c>
      <c r="AI79" s="18">
        <f>AH79/2</f>
        <v>-2808.0157953063654</v>
      </c>
      <c r="AJ79" s="20">
        <f>AF79-AI79</f>
        <v>2808.0157953063654</v>
      </c>
    </row>
    <row r="80" spans="1:36" ht="24" x14ac:dyDescent="0.25">
      <c r="A80" s="4" t="s">
        <v>167</v>
      </c>
      <c r="B80" s="22" t="s">
        <v>168</v>
      </c>
      <c r="C80" s="6"/>
      <c r="D80" s="6"/>
      <c r="E80" s="6"/>
      <c r="F80" s="6"/>
      <c r="G80" s="6"/>
      <c r="H80" s="6"/>
      <c r="I80" s="6"/>
      <c r="J80" s="6"/>
      <c r="K80" s="8"/>
      <c r="L80" s="8"/>
      <c r="M80" s="6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3"/>
      <c r="AF80" s="17">
        <f>AE80*$AF$3</f>
        <v>0</v>
      </c>
      <c r="AG80" s="18">
        <v>10100.37695698067</v>
      </c>
      <c r="AH80" s="18">
        <f>AF80-AG80</f>
        <v>-10100.37695698067</v>
      </c>
      <c r="AI80" s="18">
        <f>AH80/2</f>
        <v>-5050.188478490335</v>
      </c>
      <c r="AJ80" s="20">
        <f>AF80-AI80</f>
        <v>5050.188478490335</v>
      </c>
    </row>
    <row r="81" spans="1:36" ht="15" customHeight="1" x14ac:dyDescent="0.25">
      <c r="A81" s="21" t="s">
        <v>169</v>
      </c>
      <c r="B81" s="22" t="s">
        <v>170</v>
      </c>
      <c r="C81" s="25"/>
      <c r="D81" s="25">
        <v>34755.056889090265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13">
        <f>SUM(C81:AD81)</f>
        <v>34755.056889090265</v>
      </c>
      <c r="AF81" s="17">
        <f>AE81*$AF$3</f>
        <v>10469.79752830172</v>
      </c>
      <c r="AG81" s="18">
        <v>7191.6485751501814</v>
      </c>
      <c r="AH81" s="18">
        <f>AF81-AG81</f>
        <v>3278.148953151539</v>
      </c>
      <c r="AI81" s="18">
        <f>AH81/2</f>
        <v>1639.0744765757695</v>
      </c>
      <c r="AJ81" s="20">
        <f>AF81-AI81</f>
        <v>8830.7230517259504</v>
      </c>
    </row>
    <row r="82" spans="1:36" ht="15" customHeight="1" x14ac:dyDescent="0.25">
      <c r="A82" s="21" t="s">
        <v>171</v>
      </c>
      <c r="B82" s="22" t="s">
        <v>172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>
        <v>27776.03205343536</v>
      </c>
      <c r="AE82" s="13">
        <f>SUM(C82:AD82)</f>
        <v>27776.03205343536</v>
      </c>
      <c r="AF82" s="17">
        <f>AE82*$AF$3</f>
        <v>8367.3991001399554</v>
      </c>
      <c r="AG82" s="18">
        <v>5616.0315906127307</v>
      </c>
      <c r="AH82" s="18">
        <f>AF82-AG82</f>
        <v>2751.3675095272247</v>
      </c>
      <c r="AI82" s="18">
        <f>AH82/2</f>
        <v>1375.6837547636123</v>
      </c>
      <c r="AJ82" s="20">
        <f>AF82-AI82</f>
        <v>6991.7153453763431</v>
      </c>
    </row>
    <row r="83" spans="1:36" ht="24" x14ac:dyDescent="0.25">
      <c r="A83" s="4" t="s">
        <v>173</v>
      </c>
      <c r="B83" s="22" t="s">
        <v>174</v>
      </c>
      <c r="C83" s="6"/>
      <c r="D83" s="6"/>
      <c r="E83" s="6"/>
      <c r="F83" s="6"/>
      <c r="G83" s="6"/>
      <c r="H83" s="6"/>
      <c r="I83" s="6"/>
      <c r="J83" s="6"/>
      <c r="K83" s="8"/>
      <c r="L83" s="8"/>
      <c r="M83" s="6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3"/>
      <c r="AF83" s="17">
        <f>AE83*$AF$3</f>
        <v>0</v>
      </c>
      <c r="AG83" s="18">
        <v>44440.022796041332</v>
      </c>
      <c r="AH83" s="18">
        <f>AF83-AG83</f>
        <v>-44440.022796041332</v>
      </c>
      <c r="AI83" s="18">
        <f>AH83/2</f>
        <v>-22220.011398020666</v>
      </c>
      <c r="AJ83" s="20">
        <f>AF83-AI83</f>
        <v>22220.011398020666</v>
      </c>
    </row>
    <row r="84" spans="1:36" ht="15" customHeight="1" x14ac:dyDescent="0.25">
      <c r="A84" s="4" t="s">
        <v>175</v>
      </c>
      <c r="B84" s="22" t="s">
        <v>176</v>
      </c>
      <c r="C84" s="6"/>
      <c r="D84" s="6"/>
      <c r="E84" s="6"/>
      <c r="F84" s="6"/>
      <c r="G84" s="6"/>
      <c r="H84" s="6"/>
      <c r="I84" s="6"/>
      <c r="J84" s="6"/>
      <c r="K84" s="8"/>
      <c r="L84" s="8"/>
      <c r="M84" s="6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3"/>
      <c r="AF84" s="17">
        <f>AE84*$AF$3</f>
        <v>0</v>
      </c>
      <c r="AG84" s="18">
        <v>1160.8825071388021</v>
      </c>
      <c r="AH84" s="18">
        <f>AF84-AG84</f>
        <v>-1160.8825071388021</v>
      </c>
      <c r="AI84" s="18">
        <f>AH84/2</f>
        <v>-580.44125356940106</v>
      </c>
      <c r="AJ84" s="20">
        <f>AF84-AI84</f>
        <v>580.44125356940106</v>
      </c>
    </row>
    <row r="85" spans="1:36" ht="24" customHeight="1" x14ac:dyDescent="0.25">
      <c r="A85" s="21" t="s">
        <v>177</v>
      </c>
      <c r="B85" s="22" t="s">
        <v>178</v>
      </c>
      <c r="C85" s="25"/>
      <c r="D85" s="25">
        <v>53291.087229938406</v>
      </c>
      <c r="E85" s="25">
        <v>270293.23260714288</v>
      </c>
      <c r="F85" s="25"/>
      <c r="G85" s="25"/>
      <c r="H85" s="25"/>
      <c r="I85" s="25"/>
      <c r="J85" s="25"/>
      <c r="K85" s="25"/>
      <c r="L85" s="25"/>
      <c r="M85" s="25">
        <v>67797.687998473761</v>
      </c>
      <c r="N85" s="25"/>
      <c r="O85" s="25">
        <v>388461.7079722276</v>
      </c>
      <c r="P85" s="25">
        <v>207129.71999999997</v>
      </c>
      <c r="Q85" s="25"/>
      <c r="R85" s="25"/>
      <c r="S85" s="25"/>
      <c r="T85" s="25"/>
      <c r="U85" s="25"/>
      <c r="V85" s="25"/>
      <c r="W85" s="25"/>
      <c r="X85" s="25">
        <v>230008.49</v>
      </c>
      <c r="Y85" s="25"/>
      <c r="Z85" s="25">
        <v>81638.599865440832</v>
      </c>
      <c r="AA85" s="25"/>
      <c r="AB85" s="25"/>
      <c r="AC85" s="25"/>
      <c r="AD85" s="25"/>
      <c r="AE85" s="13">
        <f>SUM(C85:AD85)</f>
        <v>1298620.5256732234</v>
      </c>
      <c r="AF85" s="17">
        <f>AE85*$AF$3</f>
        <v>391203.32944019203</v>
      </c>
      <c r="AG85" s="18">
        <v>411453.11731583357</v>
      </c>
      <c r="AH85" s="18">
        <f>AF85-AG85</f>
        <v>-20249.787875641545</v>
      </c>
      <c r="AI85" s="18">
        <f>AH85/2</f>
        <v>-10124.893937820772</v>
      </c>
      <c r="AJ85" s="20">
        <f>AF85-AI85</f>
        <v>401328.22337801277</v>
      </c>
    </row>
    <row r="86" spans="1:36" ht="15" customHeight="1" x14ac:dyDescent="0.25">
      <c r="A86" s="21" t="s">
        <v>179</v>
      </c>
      <c r="B86" s="22" t="s">
        <v>180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>
        <v>90056.4</v>
      </c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13">
        <f>SUM(C86:AD86)</f>
        <v>90056.4</v>
      </c>
      <c r="AF86" s="17">
        <f>AE86*$AF$3</f>
        <v>27129.067207014756</v>
      </c>
      <c r="AG86" s="18">
        <v>14444.636553885997</v>
      </c>
      <c r="AH86" s="18">
        <f>AF86-AG86</f>
        <v>12684.430653128758</v>
      </c>
      <c r="AI86" s="18">
        <f>AH86/2</f>
        <v>6342.2153265643792</v>
      </c>
      <c r="AJ86" s="20">
        <f>AF86-AI86</f>
        <v>20786.851880450376</v>
      </c>
    </row>
    <row r="87" spans="1:36" ht="15" customHeight="1" x14ac:dyDescent="0.25">
      <c r="A87" s="4" t="s">
        <v>181</v>
      </c>
      <c r="B87" s="22" t="s">
        <v>182</v>
      </c>
      <c r="C87" s="6"/>
      <c r="D87" s="6"/>
      <c r="E87" s="6"/>
      <c r="F87" s="6"/>
      <c r="G87" s="6"/>
      <c r="H87" s="6"/>
      <c r="I87" s="6"/>
      <c r="J87" s="6"/>
      <c r="K87" s="8"/>
      <c r="L87" s="8"/>
      <c r="M87" s="6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3"/>
      <c r="AF87" s="17">
        <f>AE87*$AF$3</f>
        <v>0</v>
      </c>
      <c r="AG87" s="18">
        <v>6532.948566740044</v>
      </c>
      <c r="AH87" s="18">
        <f>AF87-AG87</f>
        <v>-6532.948566740044</v>
      </c>
      <c r="AI87" s="18">
        <f>AH87/2</f>
        <v>-3266.474283370022</v>
      </c>
      <c r="AJ87" s="20">
        <f>AF87-AI87</f>
        <v>3266.474283370022</v>
      </c>
    </row>
    <row r="88" spans="1:36" ht="24" customHeight="1" x14ac:dyDescent="0.25">
      <c r="A88" s="21" t="s">
        <v>183</v>
      </c>
      <c r="B88" s="22" t="s">
        <v>184</v>
      </c>
      <c r="C88" s="25"/>
      <c r="D88" s="25">
        <v>243285.39822363184</v>
      </c>
      <c r="E88" s="25"/>
      <c r="F88" s="25"/>
      <c r="G88" s="25"/>
      <c r="H88" s="25"/>
      <c r="I88" s="25">
        <v>1542155.7436414012</v>
      </c>
      <c r="J88" s="25"/>
      <c r="K88" s="25"/>
      <c r="L88" s="25">
        <v>142165.4</v>
      </c>
      <c r="M88" s="25">
        <v>217921.13999509424</v>
      </c>
      <c r="N88" s="25"/>
      <c r="O88" s="25">
        <v>858704.82814913464</v>
      </c>
      <c r="P88" s="25">
        <v>639400.43999999994</v>
      </c>
      <c r="Q88" s="25"/>
      <c r="R88" s="25"/>
      <c r="S88" s="25"/>
      <c r="T88" s="25"/>
      <c r="U88" s="25"/>
      <c r="V88" s="25">
        <v>77209.018940818001</v>
      </c>
      <c r="W88" s="25"/>
      <c r="X88" s="25">
        <v>217902.77999999997</v>
      </c>
      <c r="Y88" s="25">
        <v>276023.94593446131</v>
      </c>
      <c r="Z88" s="25">
        <v>74216.908968582575</v>
      </c>
      <c r="AA88" s="25"/>
      <c r="AB88" s="25">
        <v>68150</v>
      </c>
      <c r="AC88" s="25"/>
      <c r="AD88" s="25"/>
      <c r="AE88" s="13">
        <f>SUM(C88:AD88)</f>
        <v>4357135.6038531233</v>
      </c>
      <c r="AF88" s="17">
        <f>AE88*$AF$3</f>
        <v>1312566.6207732954</v>
      </c>
      <c r="AG88" s="18">
        <v>1294867.6325837723</v>
      </c>
      <c r="AH88" s="18">
        <f>AF88-AG88</f>
        <v>17698.988189523108</v>
      </c>
      <c r="AI88" s="18">
        <f>AH88/2</f>
        <v>8849.4940947615542</v>
      </c>
      <c r="AJ88" s="20">
        <f>AF88-AI88</f>
        <v>1303717.1266785339</v>
      </c>
    </row>
    <row r="89" spans="1:36" ht="15" customHeight="1" x14ac:dyDescent="0.25">
      <c r="A89" s="21" t="s">
        <v>185</v>
      </c>
      <c r="B89" s="22" t="s">
        <v>186</v>
      </c>
      <c r="C89" s="25">
        <v>44078.37383162984</v>
      </c>
      <c r="D89" s="25">
        <v>23170.037926060177</v>
      </c>
      <c r="E89" s="25">
        <v>523148.19214285712</v>
      </c>
      <c r="F89" s="25"/>
      <c r="G89" s="25"/>
      <c r="H89" s="25">
        <v>106571.18547795209</v>
      </c>
      <c r="I89" s="25"/>
      <c r="J89" s="25"/>
      <c r="K89" s="25"/>
      <c r="L89" s="25"/>
      <c r="M89" s="25">
        <v>87168.455998037709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13">
        <f>SUM(C89:AD89)</f>
        <v>784136.24537653697</v>
      </c>
      <c r="AF89" s="17">
        <f>AE89*$AF$3</f>
        <v>236217.35823635283</v>
      </c>
      <c r="AG89" s="18">
        <v>178910.83923064894</v>
      </c>
      <c r="AH89" s="18">
        <f>AF89-AG89</f>
        <v>57306.519005703885</v>
      </c>
      <c r="AI89" s="18">
        <f>AH89/2</f>
        <v>28653.259502851943</v>
      </c>
      <c r="AJ89" s="20">
        <f>AF89-AI89</f>
        <v>207564.09873350087</v>
      </c>
    </row>
    <row r="90" spans="1:36" ht="24" x14ac:dyDescent="0.25">
      <c r="A90" s="21" t="s">
        <v>187</v>
      </c>
      <c r="B90" s="22" t="s">
        <v>188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>
        <v>185542.27242145644</v>
      </c>
      <c r="AA90" s="25"/>
      <c r="AB90" s="25"/>
      <c r="AC90" s="25"/>
      <c r="AD90" s="25"/>
      <c r="AE90" s="13">
        <f>SUM(C90:AD90)</f>
        <v>185542.27242145644</v>
      </c>
      <c r="AF90" s="17">
        <f>AE90*$AF$3</f>
        <v>55893.737460790486</v>
      </c>
      <c r="AG90" s="18">
        <v>69186.900867545468</v>
      </c>
      <c r="AH90" s="18">
        <f>AF90-AG90</f>
        <v>-13293.163406754982</v>
      </c>
      <c r="AI90" s="18">
        <f>AH90/2</f>
        <v>-6646.5817033774911</v>
      </c>
      <c r="AJ90" s="20">
        <f>AF90-AI90</f>
        <v>62540.319164167973</v>
      </c>
    </row>
    <row r="91" spans="1:36" ht="15" customHeight="1" x14ac:dyDescent="0.25">
      <c r="A91" s="21" t="s">
        <v>189</v>
      </c>
      <c r="B91" s="22" t="s">
        <v>190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>
        <v>111325.36345287386</v>
      </c>
      <c r="AA91" s="25"/>
      <c r="AB91" s="25"/>
      <c r="AC91" s="25"/>
      <c r="AD91" s="25">
        <v>27776.03205343536</v>
      </c>
      <c r="AE91" s="13">
        <f>SUM(C91:AD91)</f>
        <v>139101.39550630923</v>
      </c>
      <c r="AF91" s="17">
        <f>AE91*$AF$3</f>
        <v>41903.641576614245</v>
      </c>
      <c r="AG91" s="18">
        <v>34305.965257370692</v>
      </c>
      <c r="AH91" s="18">
        <f>AF91-AG91</f>
        <v>7597.6763192435537</v>
      </c>
      <c r="AI91" s="18">
        <f>AH91/2</f>
        <v>3798.8381596217769</v>
      </c>
      <c r="AJ91" s="20">
        <f>AF91-AI91</f>
        <v>38104.803416992465</v>
      </c>
    </row>
    <row r="92" spans="1:36" ht="15" customHeight="1" x14ac:dyDescent="0.25">
      <c r="A92" s="21" t="s">
        <v>191</v>
      </c>
      <c r="B92" s="22" t="s">
        <v>440</v>
      </c>
      <c r="C92" s="25"/>
      <c r="D92" s="25">
        <v>92680.151704240707</v>
      </c>
      <c r="E92" s="25"/>
      <c r="F92" s="25"/>
      <c r="G92" s="25"/>
      <c r="H92" s="25"/>
      <c r="I92" s="25"/>
      <c r="J92" s="25"/>
      <c r="K92" s="25"/>
      <c r="L92" s="25"/>
      <c r="M92" s="25">
        <v>48426.919998909834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>
        <v>37034.709404580477</v>
      </c>
      <c r="AE92" s="13">
        <f>SUM(C92:AD92)</f>
        <v>178141.78110773102</v>
      </c>
      <c r="AF92" s="17">
        <f>AE92*$AF$3</f>
        <v>53664.374237133023</v>
      </c>
      <c r="AG92" s="18">
        <v>40398.867956290283</v>
      </c>
      <c r="AH92" s="18">
        <f>AF92-AG92</f>
        <v>13265.506280842739</v>
      </c>
      <c r="AI92" s="18">
        <f>AH92/2</f>
        <v>6632.7531404213696</v>
      </c>
      <c r="AJ92" s="20">
        <f>AF92-AI92</f>
        <v>47031.621096711649</v>
      </c>
    </row>
    <row r="93" spans="1:36" ht="24" customHeight="1" x14ac:dyDescent="0.25">
      <c r="A93" s="21" t="s">
        <v>441</v>
      </c>
      <c r="B93" s="22" t="s">
        <v>442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>
        <v>103903.6725560156</v>
      </c>
      <c r="AA93" s="25"/>
      <c r="AB93" s="25"/>
      <c r="AC93" s="25"/>
      <c r="AD93" s="25"/>
      <c r="AE93" s="13">
        <f>SUM(C93:AD93)</f>
        <v>103903.6725560156</v>
      </c>
      <c r="AF93" s="17">
        <f>AE93*$AF$3</f>
        <v>31300.492978042672</v>
      </c>
      <c r="AG93" s="18">
        <v>0</v>
      </c>
      <c r="AH93" s="18">
        <f>AF93-AG93</f>
        <v>31300.492978042672</v>
      </c>
      <c r="AI93" s="18">
        <f>AH93/2</f>
        <v>15650.246489021336</v>
      </c>
      <c r="AJ93" s="20">
        <f>AF93-AI93</f>
        <v>15650.246489021336</v>
      </c>
    </row>
    <row r="94" spans="1:36" ht="15" customHeight="1" x14ac:dyDescent="0.25">
      <c r="A94" s="21" t="s">
        <v>192</v>
      </c>
      <c r="B94" s="22" t="s">
        <v>193</v>
      </c>
      <c r="C94" s="25"/>
      <c r="D94" s="25">
        <v>39389.0644743023</v>
      </c>
      <c r="E94" s="25"/>
      <c r="F94" s="25"/>
      <c r="G94" s="25"/>
      <c r="H94" s="25">
        <v>146994.73859027875</v>
      </c>
      <c r="I94" s="25"/>
      <c r="J94" s="25"/>
      <c r="K94" s="25"/>
      <c r="L94" s="25"/>
      <c r="M94" s="25"/>
      <c r="N94" s="25"/>
      <c r="O94" s="25">
        <v>102226.76525584937</v>
      </c>
      <c r="P94" s="25"/>
      <c r="Q94" s="25"/>
      <c r="R94" s="25">
        <v>309352.5</v>
      </c>
      <c r="S94" s="25"/>
      <c r="T94" s="25"/>
      <c r="U94" s="25"/>
      <c r="V94" s="25"/>
      <c r="W94" s="25"/>
      <c r="X94" s="25">
        <v>157374.22999999998</v>
      </c>
      <c r="Y94" s="25"/>
      <c r="Z94" s="25"/>
      <c r="AA94" s="25"/>
      <c r="AB94" s="25"/>
      <c r="AC94" s="25"/>
      <c r="AD94" s="25"/>
      <c r="AE94" s="13">
        <f>SUM(C94:AD94)</f>
        <v>755337.29832043045</v>
      </c>
      <c r="AF94" s="17">
        <f>AE94*$AF$3</f>
        <v>227541.81079967567</v>
      </c>
      <c r="AG94" s="18">
        <v>205062.40843088477</v>
      </c>
      <c r="AH94" s="18">
        <f>AF94-AG94</f>
        <v>22479.402368790907</v>
      </c>
      <c r="AI94" s="18">
        <f>AH94/2</f>
        <v>11239.701184395453</v>
      </c>
      <c r="AJ94" s="20">
        <f>AF94-AI94</f>
        <v>216302.10961528023</v>
      </c>
    </row>
    <row r="95" spans="1:36" ht="15" customHeight="1" x14ac:dyDescent="0.25">
      <c r="A95" s="21" t="s">
        <v>194</v>
      </c>
      <c r="B95" s="22" t="s">
        <v>195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>
        <v>638265.4171298102</v>
      </c>
      <c r="AA95" s="25"/>
      <c r="AB95" s="25"/>
      <c r="AC95" s="25"/>
      <c r="AD95" s="25"/>
      <c r="AE95" s="13">
        <f>SUM(C95:AD95)</f>
        <v>638265.4171298102</v>
      </c>
      <c r="AF95" s="17">
        <f>AE95*$AF$3</f>
        <v>192274.45686511928</v>
      </c>
      <c r="AG95" s="18">
        <v>179340.84320942708</v>
      </c>
      <c r="AH95" s="18">
        <f>AF95-AG95</f>
        <v>12933.613655692199</v>
      </c>
      <c r="AI95" s="18">
        <f>AH95/2</f>
        <v>6466.8068278460996</v>
      </c>
      <c r="AJ95" s="20">
        <f>AF95-AI95</f>
        <v>185807.65003727318</v>
      </c>
    </row>
    <row r="96" spans="1:36" ht="24" x14ac:dyDescent="0.25">
      <c r="A96" s="21" t="s">
        <v>196</v>
      </c>
      <c r="B96" s="22" t="s">
        <v>197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>
        <v>46293.386755725594</v>
      </c>
      <c r="AE96" s="13">
        <f>SUM(C96:AD96)</f>
        <v>46293.386755725594</v>
      </c>
      <c r="AF96" s="17">
        <f>AE96*$AF$3</f>
        <v>13945.665166899926</v>
      </c>
      <c r="AG96" s="18">
        <v>9118.9649065439808</v>
      </c>
      <c r="AH96" s="18">
        <f>AF96-AG96</f>
        <v>4826.7002603559449</v>
      </c>
      <c r="AI96" s="18">
        <f>AH96/2</f>
        <v>2413.3501301779725</v>
      </c>
      <c r="AJ96" s="20">
        <f>AF96-AI96</f>
        <v>11532.315036721953</v>
      </c>
    </row>
    <row r="97" spans="1:36" ht="24" customHeight="1" x14ac:dyDescent="0.25">
      <c r="A97" s="21" t="s">
        <v>198</v>
      </c>
      <c r="B97" s="22" t="s">
        <v>199</v>
      </c>
      <c r="C97" s="25"/>
      <c r="D97" s="25">
        <v>194628.31857890548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v>276012.26619079331</v>
      </c>
      <c r="P97" s="25">
        <v>90056.4</v>
      </c>
      <c r="Q97" s="25"/>
      <c r="R97" s="25"/>
      <c r="S97" s="25"/>
      <c r="T97" s="25"/>
      <c r="U97" s="25"/>
      <c r="V97" s="25"/>
      <c r="W97" s="25"/>
      <c r="X97" s="25">
        <v>278431.32999999996</v>
      </c>
      <c r="Y97" s="25"/>
      <c r="Z97" s="25"/>
      <c r="AA97" s="25"/>
      <c r="AB97" s="25"/>
      <c r="AC97" s="25"/>
      <c r="AD97" s="25">
        <v>37034.709404580477</v>
      </c>
      <c r="AE97" s="13">
        <f>SUM(C97:AD97)</f>
        <v>876163.0241742793</v>
      </c>
      <c r="AF97" s="17">
        <f>AE97*$AF$3</f>
        <v>263939.99279479659</v>
      </c>
      <c r="AG97" s="18">
        <v>219984.19480140912</v>
      </c>
      <c r="AH97" s="18">
        <f>AF97-AG97</f>
        <v>43955.797993387474</v>
      </c>
      <c r="AI97" s="18">
        <f>AH97/2</f>
        <v>21977.898996693737</v>
      </c>
      <c r="AJ97" s="20">
        <f>AF97-AI97</f>
        <v>241962.09379810287</v>
      </c>
    </row>
    <row r="98" spans="1:36" ht="24" x14ac:dyDescent="0.25">
      <c r="A98" s="21" t="s">
        <v>200</v>
      </c>
      <c r="B98" s="22" t="s">
        <v>201</v>
      </c>
      <c r="C98" s="25"/>
      <c r="D98" s="25"/>
      <c r="E98" s="25">
        <v>139506.18457142857</v>
      </c>
      <c r="F98" s="25"/>
      <c r="G98" s="25"/>
      <c r="H98" s="25"/>
      <c r="I98" s="25"/>
      <c r="J98" s="25"/>
      <c r="K98" s="25"/>
      <c r="L98" s="25"/>
      <c r="M98" s="25">
        <v>48426.919998909834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13">
        <f>SUM(C98:AD98)</f>
        <v>187933.10457033842</v>
      </c>
      <c r="AF98" s="17">
        <f>AE98*$AF$3</f>
        <v>56613.964407989246</v>
      </c>
      <c r="AG98" s="18">
        <v>64280.938392032491</v>
      </c>
      <c r="AH98" s="18">
        <f>AF98-AG98</f>
        <v>-7666.9739840432449</v>
      </c>
      <c r="AI98" s="18">
        <f>AH98/2</f>
        <v>-3833.4869920216224</v>
      </c>
      <c r="AJ98" s="20">
        <f>AF98-AI98</f>
        <v>60447.451400010868</v>
      </c>
    </row>
    <row r="99" spans="1:36" ht="24" x14ac:dyDescent="0.25">
      <c r="A99" s="4" t="s">
        <v>202</v>
      </c>
      <c r="B99" s="22" t="s">
        <v>203</v>
      </c>
      <c r="C99" s="6"/>
      <c r="D99" s="6"/>
      <c r="E99" s="6"/>
      <c r="F99" s="6"/>
      <c r="G99" s="6"/>
      <c r="H99" s="6"/>
      <c r="I99" s="6"/>
      <c r="J99" s="6"/>
      <c r="K99" s="8"/>
      <c r="L99" s="8"/>
      <c r="M99" s="6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3"/>
      <c r="AF99" s="17">
        <f>AE99*$AF$3</f>
        <v>0</v>
      </c>
      <c r="AG99" s="18">
        <v>2226.3713050342167</v>
      </c>
      <c r="AH99" s="18">
        <f>AF99-AG99</f>
        <v>-2226.3713050342167</v>
      </c>
      <c r="AI99" s="18">
        <f>AH99/2</f>
        <v>-1113.1856525171083</v>
      </c>
      <c r="AJ99" s="20">
        <f>AF99-AI99</f>
        <v>1113.1856525171083</v>
      </c>
    </row>
    <row r="100" spans="1:36" ht="24" customHeight="1" x14ac:dyDescent="0.25">
      <c r="A100" s="21" t="s">
        <v>204</v>
      </c>
      <c r="B100" s="22" t="s">
        <v>205</v>
      </c>
      <c r="C100" s="25">
        <v>139581.51713349452</v>
      </c>
      <c r="D100" s="25">
        <v>48657.079644726371</v>
      </c>
      <c r="E100" s="25">
        <v>252854.9595357143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>
        <v>70774.934029083175</v>
      </c>
      <c r="W100" s="25"/>
      <c r="X100" s="25">
        <v>375277.00999999995</v>
      </c>
      <c r="Y100" s="25"/>
      <c r="Z100" s="25"/>
      <c r="AA100" s="25"/>
      <c r="AB100" s="25"/>
      <c r="AC100" s="25"/>
      <c r="AD100" s="25"/>
      <c r="AE100" s="13">
        <f>SUM(C100:AD100)</f>
        <v>887145.50034301833</v>
      </c>
      <c r="AF100" s="17">
        <f>AE100*$AF$3</f>
        <v>267248.41211958812</v>
      </c>
      <c r="AG100" s="18">
        <v>384404.26187385409</v>
      </c>
      <c r="AH100" s="18">
        <f>AF100-AG100</f>
        <v>-117155.84975426598</v>
      </c>
      <c r="AI100" s="18">
        <f>AH100/2</f>
        <v>-58577.924877132988</v>
      </c>
      <c r="AJ100" s="20">
        <f>AF100-AI100</f>
        <v>325826.3369967211</v>
      </c>
    </row>
    <row r="101" spans="1:36" ht="15" customHeight="1" x14ac:dyDescent="0.25">
      <c r="A101" s="21" t="s">
        <v>206</v>
      </c>
      <c r="B101" s="22" t="s">
        <v>207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>
        <v>82325.763998146722</v>
      </c>
      <c r="N101" s="25"/>
      <c r="O101" s="25"/>
      <c r="P101" s="25">
        <v>549344.03999999992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25">
        <v>259759.18139003901</v>
      </c>
      <c r="AA101" s="25"/>
      <c r="AB101" s="25"/>
      <c r="AC101" s="25"/>
      <c r="AD101" s="25"/>
      <c r="AE101" s="13">
        <f>SUM(C101:AD101)</f>
        <v>891428.98538818571</v>
      </c>
      <c r="AF101" s="17">
        <f>AE101*$AF$3</f>
        <v>268538.7918557378</v>
      </c>
      <c r="AG101" s="18">
        <v>90578.684630224045</v>
      </c>
      <c r="AH101" s="18">
        <f>AF101-AG101</f>
        <v>177960.10722551376</v>
      </c>
      <c r="AI101" s="18">
        <f>AH101/2</f>
        <v>88980.053612756878</v>
      </c>
      <c r="AJ101" s="20">
        <f>AF101-AI101</f>
        <v>179558.73824298091</v>
      </c>
    </row>
    <row r="102" spans="1:36" ht="15" customHeight="1" x14ac:dyDescent="0.25">
      <c r="A102" s="21" t="s">
        <v>208</v>
      </c>
      <c r="B102" s="22" t="s">
        <v>209</v>
      </c>
      <c r="C102" s="25"/>
      <c r="D102" s="25"/>
      <c r="E102" s="25"/>
      <c r="F102" s="25"/>
      <c r="G102" s="25"/>
      <c r="H102" s="25">
        <v>47773.290041840599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13">
        <f>SUM(C102:AD102)</f>
        <v>47773.290041840599</v>
      </c>
      <c r="AF102" s="17">
        <f>AE102*$AF$3</f>
        <v>14391.479075838057</v>
      </c>
      <c r="AG102" s="18">
        <v>19609.424099401913</v>
      </c>
      <c r="AH102" s="18">
        <f>AF102-AG102</f>
        <v>-5217.945023563856</v>
      </c>
      <c r="AI102" s="18">
        <f>AH102/2</f>
        <v>-2608.972511781928</v>
      </c>
      <c r="AJ102" s="20">
        <f>AF102-AI102</f>
        <v>17000.451587619984</v>
      </c>
    </row>
    <row r="103" spans="1:36" ht="24" customHeight="1" x14ac:dyDescent="0.25">
      <c r="A103" s="4" t="s">
        <v>210</v>
      </c>
      <c r="B103" s="22" t="s">
        <v>211</v>
      </c>
      <c r="C103" s="6"/>
      <c r="D103" s="6"/>
      <c r="E103" s="6"/>
      <c r="F103" s="6"/>
      <c r="G103" s="6"/>
      <c r="H103" s="6"/>
      <c r="I103" s="6"/>
      <c r="J103" s="6"/>
      <c r="K103" s="8"/>
      <c r="L103" s="8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13"/>
      <c r="AF103" s="17">
        <f>AE103*$AF$3</f>
        <v>0</v>
      </c>
      <c r="AG103" s="18">
        <v>1988.7325414827103</v>
      </c>
      <c r="AH103" s="18">
        <f>AF103-AG103</f>
        <v>-1988.7325414827103</v>
      </c>
      <c r="AI103" s="18">
        <f>AH103/2</f>
        <v>-994.36627074135515</v>
      </c>
      <c r="AJ103" s="20">
        <f>AF103-AI103</f>
        <v>994.36627074135515</v>
      </c>
    </row>
    <row r="104" spans="1:36" ht="24" customHeight="1" x14ac:dyDescent="0.25">
      <c r="A104" s="21" t="s">
        <v>212</v>
      </c>
      <c r="B104" s="22" t="s">
        <v>213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>
        <v>393349.61753348762</v>
      </c>
      <c r="AA104" s="25"/>
      <c r="AB104" s="25"/>
      <c r="AC104" s="25"/>
      <c r="AD104" s="25"/>
      <c r="AE104" s="13">
        <f>SUM(C104:AD104)</f>
        <v>393349.61753348762</v>
      </c>
      <c r="AF104" s="17">
        <f>AE104*$AF$3</f>
        <v>118494.72341687582</v>
      </c>
      <c r="AG104" s="18">
        <v>59329.475810985867</v>
      </c>
      <c r="AH104" s="18">
        <f>AF104-AG104</f>
        <v>59165.247605889948</v>
      </c>
      <c r="AI104" s="18">
        <f>AH104/2</f>
        <v>29582.623802944974</v>
      </c>
      <c r="AJ104" s="20">
        <f>AF104-AI104</f>
        <v>88912.099613930841</v>
      </c>
    </row>
    <row r="105" spans="1:36" ht="24" x14ac:dyDescent="0.25">
      <c r="A105" s="21" t="s">
        <v>214</v>
      </c>
      <c r="B105" s="22" t="s">
        <v>215</v>
      </c>
      <c r="C105" s="25"/>
      <c r="D105" s="25"/>
      <c r="E105" s="25">
        <v>261574.09607142856</v>
      </c>
      <c r="F105" s="25"/>
      <c r="G105" s="25"/>
      <c r="H105" s="25">
        <v>227841.84481493206</v>
      </c>
      <c r="I105" s="25"/>
      <c r="J105" s="25"/>
      <c r="K105" s="25"/>
      <c r="L105" s="25"/>
      <c r="M105" s="25">
        <v>125909.99199716558</v>
      </c>
      <c r="N105" s="25"/>
      <c r="O105" s="25"/>
      <c r="P105" s="25">
        <v>531332.76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>
        <v>55552.064106870719</v>
      </c>
      <c r="AE105" s="13">
        <f>SUM(C105:AD105)</f>
        <v>1202210.7569903969</v>
      </c>
      <c r="AF105" s="17">
        <f>AE105*$AF$3</f>
        <v>362160.33978027728</v>
      </c>
      <c r="AG105" s="18">
        <v>369338.41993959947</v>
      </c>
      <c r="AH105" s="18">
        <f>AF105-AG105</f>
        <v>-7178.080159322184</v>
      </c>
      <c r="AI105" s="18">
        <f>AH105/2</f>
        <v>-3589.040079661092</v>
      </c>
      <c r="AJ105" s="20">
        <f>AF105-AI105</f>
        <v>365749.3798599384</v>
      </c>
    </row>
    <row r="106" spans="1:36" ht="15" customHeight="1" x14ac:dyDescent="0.25">
      <c r="A106" s="21" t="s">
        <v>216</v>
      </c>
      <c r="B106" s="22" t="s">
        <v>217</v>
      </c>
      <c r="C106" s="25"/>
      <c r="D106" s="25">
        <v>217798.35650496566</v>
      </c>
      <c r="E106" s="25"/>
      <c r="F106" s="25"/>
      <c r="G106" s="25"/>
      <c r="H106" s="25"/>
      <c r="I106" s="25"/>
      <c r="J106" s="25"/>
      <c r="K106" s="25"/>
      <c r="L106" s="25"/>
      <c r="M106" s="25">
        <v>82325.763998146722</v>
      </c>
      <c r="N106" s="25"/>
      <c r="O106" s="25">
        <v>828036.79857237986</v>
      </c>
      <c r="P106" s="25">
        <v>126078.95999999999</v>
      </c>
      <c r="Q106" s="25"/>
      <c r="R106" s="25">
        <v>144364.5</v>
      </c>
      <c r="S106" s="25"/>
      <c r="T106" s="25"/>
      <c r="U106" s="25"/>
      <c r="V106" s="25"/>
      <c r="W106" s="25"/>
      <c r="X106" s="25">
        <v>1089513.8999999999</v>
      </c>
      <c r="Y106" s="25"/>
      <c r="Z106" s="25">
        <v>111325.36345287386</v>
      </c>
      <c r="AA106" s="25"/>
      <c r="AB106" s="25"/>
      <c r="AC106" s="25"/>
      <c r="AD106" s="25"/>
      <c r="AE106" s="13">
        <f>SUM(C106:AD106)</f>
        <v>2599443.6425283658</v>
      </c>
      <c r="AF106" s="17">
        <f>AE106*$AF$3</f>
        <v>783070.17912107613</v>
      </c>
      <c r="AG106" s="18">
        <v>863413.66522252047</v>
      </c>
      <c r="AH106" s="18">
        <f>AF106-AG106</f>
        <v>-80343.486101444345</v>
      </c>
      <c r="AI106" s="18">
        <f>AH106/2</f>
        <v>-40171.743050722172</v>
      </c>
      <c r="AJ106" s="20">
        <f>AF106-AI106</f>
        <v>823241.9221717983</v>
      </c>
    </row>
    <row r="107" spans="1:36" ht="15" customHeight="1" x14ac:dyDescent="0.25">
      <c r="A107" s="4" t="s">
        <v>218</v>
      </c>
      <c r="B107" s="22" t="s">
        <v>219</v>
      </c>
      <c r="C107" s="6"/>
      <c r="D107" s="6"/>
      <c r="E107" s="6"/>
      <c r="F107" s="6"/>
      <c r="G107" s="6"/>
      <c r="H107" s="6"/>
      <c r="I107" s="6"/>
      <c r="J107" s="6"/>
      <c r="K107" s="8"/>
      <c r="L107" s="8"/>
      <c r="M107" s="6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3"/>
      <c r="AF107" s="17">
        <f>AE107*$AF$3</f>
        <v>0</v>
      </c>
      <c r="AG107" s="18">
        <v>7718.0191672213523</v>
      </c>
      <c r="AH107" s="18">
        <f>AF107-AG107</f>
        <v>-7718.0191672213523</v>
      </c>
      <c r="AI107" s="18">
        <f>AH107/2</f>
        <v>-3859.0095836106761</v>
      </c>
      <c r="AJ107" s="20">
        <f>AF107-AI107</f>
        <v>3859.0095836106761</v>
      </c>
    </row>
    <row r="108" spans="1:36" ht="24" x14ac:dyDescent="0.25">
      <c r="A108" s="4" t="s">
        <v>220</v>
      </c>
      <c r="B108" s="22" t="s">
        <v>221</v>
      </c>
      <c r="C108" s="6"/>
      <c r="D108" s="6"/>
      <c r="E108" s="6"/>
      <c r="F108" s="6"/>
      <c r="G108" s="6"/>
      <c r="H108" s="6"/>
      <c r="I108" s="6"/>
      <c r="J108" s="6"/>
      <c r="K108" s="8"/>
      <c r="L108" s="8"/>
      <c r="M108" s="6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13"/>
      <c r="AF108" s="17">
        <f>AE108*$AF$3</f>
        <v>0</v>
      </c>
      <c r="AG108" s="18">
        <v>1160.8825071388021</v>
      </c>
      <c r="AH108" s="18">
        <f>AF108-AG108</f>
        <v>-1160.8825071388021</v>
      </c>
      <c r="AI108" s="18">
        <f>AH108/2</f>
        <v>-580.44125356940106</v>
      </c>
      <c r="AJ108" s="20">
        <f>AF108-AI108</f>
        <v>580.44125356940106</v>
      </c>
    </row>
    <row r="109" spans="1:36" ht="15" customHeight="1" x14ac:dyDescent="0.25">
      <c r="A109" s="21" t="s">
        <v>222</v>
      </c>
      <c r="B109" s="22" t="s">
        <v>223</v>
      </c>
      <c r="C109" s="25"/>
      <c r="D109" s="25">
        <v>60242.098607756459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13">
        <f>SUM(C109:AD109)</f>
        <v>60242.098607756459</v>
      </c>
      <c r="AF109" s="17">
        <f>AE109*$AF$3</f>
        <v>18147.649049056316</v>
      </c>
      <c r="AG109" s="18">
        <v>17471.468302939946</v>
      </c>
      <c r="AH109" s="18">
        <f>AF109-AG109</f>
        <v>676.18074611636985</v>
      </c>
      <c r="AI109" s="18">
        <f>AH109/2</f>
        <v>338.09037305818492</v>
      </c>
      <c r="AJ109" s="20">
        <f>AF109-AI109</f>
        <v>17809.558675998131</v>
      </c>
    </row>
    <row r="110" spans="1:36" ht="15" customHeight="1" x14ac:dyDescent="0.25">
      <c r="A110" s="4" t="s">
        <v>224</v>
      </c>
      <c r="B110" s="22" t="s">
        <v>225</v>
      </c>
      <c r="C110" s="6"/>
      <c r="D110" s="6"/>
      <c r="E110" s="6"/>
      <c r="F110" s="6"/>
      <c r="G110" s="6"/>
      <c r="H110" s="6"/>
      <c r="I110" s="6"/>
      <c r="J110" s="6"/>
      <c r="K110" s="8"/>
      <c r="L110" s="8"/>
      <c r="M110" s="6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3"/>
      <c r="AF110" s="17">
        <f>AE110*$AF$3</f>
        <v>0</v>
      </c>
      <c r="AG110" s="18">
        <v>5940.1987779652382</v>
      </c>
      <c r="AH110" s="18">
        <f>AF110-AG110</f>
        <v>-5940.1987779652382</v>
      </c>
      <c r="AI110" s="18">
        <f>AH110/2</f>
        <v>-2970.0993889826191</v>
      </c>
      <c r="AJ110" s="20">
        <f>AF110-AI110</f>
        <v>2970.0993889826191</v>
      </c>
    </row>
    <row r="111" spans="1:36" ht="24" x14ac:dyDescent="0.25">
      <c r="A111" s="21" t="s">
        <v>226</v>
      </c>
      <c r="B111" s="22" t="s">
        <v>227</v>
      </c>
      <c r="C111" s="25"/>
      <c r="D111" s="25">
        <v>99631.16308205876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13">
        <f>SUM(C111:AD111)</f>
        <v>99631.16308205876</v>
      </c>
      <c r="AF111" s="17">
        <f>AE111*$AF$3</f>
        <v>30013.419581131595</v>
      </c>
      <c r="AG111" s="18">
        <v>37861.151681246643</v>
      </c>
      <c r="AH111" s="18">
        <f>AF111-AG111</f>
        <v>-7847.7321001150485</v>
      </c>
      <c r="AI111" s="18">
        <f>AH111/2</f>
        <v>-3923.8660500575243</v>
      </c>
      <c r="AJ111" s="20">
        <f>AF111-AI111</f>
        <v>33937.285631189123</v>
      </c>
    </row>
    <row r="112" spans="1:36" ht="24" x14ac:dyDescent="0.25">
      <c r="A112" s="21" t="s">
        <v>228</v>
      </c>
      <c r="B112" s="22" t="s">
        <v>229</v>
      </c>
      <c r="C112" s="25"/>
      <c r="D112" s="25">
        <v>27804.045511272212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13">
        <f>SUM(C112:AD112)</f>
        <v>27804.045511272212</v>
      </c>
      <c r="AF112" s="17">
        <f>AE112*$AF$3</f>
        <v>8375.8380226413756</v>
      </c>
      <c r="AG112" s="18">
        <v>21647.39804010732</v>
      </c>
      <c r="AH112" s="18">
        <f>AF112-AG112</f>
        <v>-13271.560017465945</v>
      </c>
      <c r="AI112" s="18">
        <f>AH112/2</f>
        <v>-6635.7800087329724</v>
      </c>
      <c r="AJ112" s="20">
        <f>AF112-AI112</f>
        <v>15011.618031374348</v>
      </c>
    </row>
    <row r="113" spans="1:36" ht="15" customHeight="1" x14ac:dyDescent="0.25">
      <c r="A113" s="21" t="s">
        <v>230</v>
      </c>
      <c r="B113" s="22" t="s">
        <v>231</v>
      </c>
      <c r="C113" s="25"/>
      <c r="D113" s="25"/>
      <c r="E113" s="25"/>
      <c r="F113" s="25"/>
      <c r="G113" s="25"/>
      <c r="H113" s="25">
        <v>55123.026971354535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>
        <v>41821.551926276414</v>
      </c>
      <c r="W113" s="25"/>
      <c r="X113" s="25"/>
      <c r="Y113" s="25"/>
      <c r="Z113" s="25"/>
      <c r="AA113" s="25"/>
      <c r="AB113" s="25"/>
      <c r="AC113" s="25"/>
      <c r="AD113" s="25"/>
      <c r="AE113" s="13">
        <f>SUM(C113:AD113)</f>
        <v>96944.578897630941</v>
      </c>
      <c r="AF113" s="17">
        <f>AE113*$AF$3</f>
        <v>29204.09872335086</v>
      </c>
      <c r="AG113" s="18">
        <v>28803.214000665896</v>
      </c>
      <c r="AH113" s="18">
        <f>AF113-AG113</f>
        <v>400.8847226849648</v>
      </c>
      <c r="AI113" s="18">
        <f>AH113/2</f>
        <v>200.4423613424824</v>
      </c>
      <c r="AJ113" s="20">
        <f>AF113-AI113</f>
        <v>29003.656362008376</v>
      </c>
    </row>
    <row r="114" spans="1:36" ht="15" customHeight="1" x14ac:dyDescent="0.25">
      <c r="A114" s="4" t="s">
        <v>422</v>
      </c>
      <c r="B114" s="22" t="s">
        <v>423</v>
      </c>
      <c r="C114" s="6"/>
      <c r="D114" s="6"/>
      <c r="E114" s="6"/>
      <c r="F114" s="6"/>
      <c r="G114" s="6"/>
      <c r="H114" s="6"/>
      <c r="I114" s="6"/>
      <c r="J114" s="6"/>
      <c r="K114" s="8"/>
      <c r="L114" s="8"/>
      <c r="M114" s="6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13"/>
      <c r="AF114" s="17">
        <f>AE114*$AF$3</f>
        <v>0</v>
      </c>
      <c r="AG114" s="18">
        <v>1743.0799690700405</v>
      </c>
      <c r="AH114" s="18">
        <f>AF114-AG114</f>
        <v>-1743.0799690700405</v>
      </c>
      <c r="AI114" s="18">
        <f>AH114/2</f>
        <v>-871.53998453502027</v>
      </c>
      <c r="AJ114" s="20">
        <f>AF114-AI114</f>
        <v>871.53998453502027</v>
      </c>
    </row>
    <row r="115" spans="1:36" ht="24" x14ac:dyDescent="0.25">
      <c r="A115" s="21" t="s">
        <v>232</v>
      </c>
      <c r="B115" s="22" t="s">
        <v>233</v>
      </c>
      <c r="C115" s="25"/>
      <c r="D115" s="25">
        <v>32438.053096484247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13">
        <f>SUM(C115:AD115)</f>
        <v>32438.053096484247</v>
      </c>
      <c r="AF115" s="17">
        <f>AE115*$AF$3</f>
        <v>9771.8110264149382</v>
      </c>
      <c r="AG115" s="18">
        <v>10096.418441127651</v>
      </c>
      <c r="AH115" s="18">
        <f>AF115-AG115</f>
        <v>-324.60741471271285</v>
      </c>
      <c r="AI115" s="18">
        <f>AH115/2</f>
        <v>-162.30370735635643</v>
      </c>
      <c r="AJ115" s="20">
        <f>AF115-AI115</f>
        <v>9934.1147337712937</v>
      </c>
    </row>
    <row r="116" spans="1:36" ht="24" customHeight="1" x14ac:dyDescent="0.25">
      <c r="A116" s="21" t="s">
        <v>234</v>
      </c>
      <c r="B116" s="22" t="s">
        <v>235</v>
      </c>
      <c r="C116" s="25"/>
      <c r="D116" s="25"/>
      <c r="E116" s="25">
        <v>130787.04803571428</v>
      </c>
      <c r="F116" s="25"/>
      <c r="G116" s="25"/>
      <c r="H116" s="25">
        <v>841544.8784293459</v>
      </c>
      <c r="I116" s="25"/>
      <c r="J116" s="25"/>
      <c r="K116" s="25"/>
      <c r="L116" s="25"/>
      <c r="M116" s="25">
        <v>208235.7559953123</v>
      </c>
      <c r="N116" s="25"/>
      <c r="O116" s="25"/>
      <c r="P116" s="25">
        <v>513321.48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>
        <v>120362.80556488656</v>
      </c>
      <c r="AE116" s="13">
        <f>SUM(C116:AD116)</f>
        <v>1814251.9680252592</v>
      </c>
      <c r="AF116" s="17">
        <f>AE116*$AF$3</f>
        <v>546534.87782118807</v>
      </c>
      <c r="AG116" s="18">
        <v>354808.73375171883</v>
      </c>
      <c r="AH116" s="18">
        <f>AF116-AG116</f>
        <v>191726.14406946924</v>
      </c>
      <c r="AI116" s="18">
        <f>AH116/2</f>
        <v>95863.072034734621</v>
      </c>
      <c r="AJ116" s="20">
        <f>AF116-AI116</f>
        <v>450671.80578645342</v>
      </c>
    </row>
    <row r="117" spans="1:36" ht="36" customHeight="1" x14ac:dyDescent="0.25">
      <c r="A117" s="4" t="s">
        <v>236</v>
      </c>
      <c r="B117" s="22" t="s">
        <v>237</v>
      </c>
      <c r="C117" s="6"/>
      <c r="D117" s="6"/>
      <c r="E117" s="6"/>
      <c r="F117" s="6"/>
      <c r="G117" s="6"/>
      <c r="H117" s="6"/>
      <c r="I117" s="6"/>
      <c r="J117" s="6"/>
      <c r="K117" s="8"/>
      <c r="L117" s="8"/>
      <c r="M117" s="6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13"/>
      <c r="AF117" s="17">
        <f>AE117*$AF$3</f>
        <v>0</v>
      </c>
      <c r="AG117" s="18">
        <v>7401.4545483719394</v>
      </c>
      <c r="AH117" s="18">
        <f>AF117-AG117</f>
        <v>-7401.4545483719394</v>
      </c>
      <c r="AI117" s="18">
        <f>AH117/2</f>
        <v>-3700.7272741859697</v>
      </c>
      <c r="AJ117" s="20">
        <f>AF117-AI117</f>
        <v>3700.7272741859697</v>
      </c>
    </row>
    <row r="118" spans="1:36" ht="15" customHeight="1" x14ac:dyDescent="0.25">
      <c r="A118" s="21" t="s">
        <v>238</v>
      </c>
      <c r="B118" s="22" t="s">
        <v>239</v>
      </c>
      <c r="C118" s="25"/>
      <c r="D118" s="25">
        <v>298893.48924617626</v>
      </c>
      <c r="E118" s="25"/>
      <c r="F118" s="25"/>
      <c r="G118" s="25"/>
      <c r="H118" s="25"/>
      <c r="I118" s="25">
        <v>184737.40679037618</v>
      </c>
      <c r="J118" s="25">
        <v>9512.6752966575768</v>
      </c>
      <c r="K118" s="25">
        <v>243895.90516496476</v>
      </c>
      <c r="L118" s="25">
        <v>371817.19999999995</v>
      </c>
      <c r="M118" s="25">
        <v>135595.37599694752</v>
      </c>
      <c r="N118" s="25"/>
      <c r="O118" s="25">
        <v>1032490.3290840787</v>
      </c>
      <c r="P118" s="25">
        <v>666417.36</v>
      </c>
      <c r="Q118" s="25">
        <v>159920.59446847037</v>
      </c>
      <c r="R118" s="25"/>
      <c r="S118" s="25"/>
      <c r="T118" s="25"/>
      <c r="U118" s="25"/>
      <c r="V118" s="25">
        <v>167286.20770510565</v>
      </c>
      <c r="W118" s="25">
        <v>411138</v>
      </c>
      <c r="X118" s="25">
        <v>774765.44</v>
      </c>
      <c r="Y118" s="25">
        <v>276023.94593446131</v>
      </c>
      <c r="Z118" s="25">
        <v>111325.36345287386</v>
      </c>
      <c r="AA118" s="25"/>
      <c r="AB118" s="25">
        <v>95410</v>
      </c>
      <c r="AC118" s="25"/>
      <c r="AD118" s="25">
        <v>27776.03205343536</v>
      </c>
      <c r="AE118" s="13">
        <f>SUM(C118:AD118)</f>
        <v>4967005.3251935467</v>
      </c>
      <c r="AF118" s="17">
        <f>AE118*$AF$3</f>
        <v>1496287.0077504311</v>
      </c>
      <c r="AG118" s="18">
        <v>1291912.9221674439</v>
      </c>
      <c r="AH118" s="18">
        <f>AF118-AG118</f>
        <v>204374.08558298717</v>
      </c>
      <c r="AI118" s="18">
        <f>AH118/2</f>
        <v>102187.04279149359</v>
      </c>
      <c r="AJ118" s="20">
        <f>AF118-AI118</f>
        <v>1394099.9649589374</v>
      </c>
    </row>
    <row r="119" spans="1:36" ht="15" customHeight="1" x14ac:dyDescent="0.25">
      <c r="A119" s="21" t="s">
        <v>240</v>
      </c>
      <c r="B119" s="22" t="s">
        <v>241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>
        <v>186588.46244031016</v>
      </c>
      <c r="W119" s="25"/>
      <c r="X119" s="25"/>
      <c r="Y119" s="25"/>
      <c r="Z119" s="25"/>
      <c r="AA119" s="25"/>
      <c r="AB119" s="25"/>
      <c r="AC119" s="25"/>
      <c r="AD119" s="25"/>
      <c r="AE119" s="13">
        <f>SUM(C119:AD119)</f>
        <v>186588.46244031016</v>
      </c>
      <c r="AF119" s="17">
        <f>AE119*$AF$3</f>
        <v>56208.897286552907</v>
      </c>
      <c r="AG119" s="18">
        <v>61944.586270763131</v>
      </c>
      <c r="AH119" s="18">
        <f>AF119-AG119</f>
        <v>-5735.6889842102246</v>
      </c>
      <c r="AI119" s="18">
        <f>AH119/2</f>
        <v>-2867.8444921051123</v>
      </c>
      <c r="AJ119" s="20">
        <f>AF119-AI119</f>
        <v>59076.741778658019</v>
      </c>
    </row>
    <row r="120" spans="1:36" ht="15" customHeight="1" x14ac:dyDescent="0.25">
      <c r="A120" s="21" t="s">
        <v>242</v>
      </c>
      <c r="B120" s="22" t="s">
        <v>243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>
        <v>215229.03600888947</v>
      </c>
      <c r="AA120" s="25"/>
      <c r="AB120" s="25"/>
      <c r="AC120" s="25"/>
      <c r="AD120" s="25"/>
      <c r="AE120" s="13">
        <f>SUM(C120:AD120)</f>
        <v>215229.03600888947</v>
      </c>
      <c r="AF120" s="17">
        <f>AE120*$AF$3</f>
        <v>64836.735454516958</v>
      </c>
      <c r="AG120" s="18">
        <v>66745.125187357306</v>
      </c>
      <c r="AH120" s="18">
        <f>AF120-AG120</f>
        <v>-1908.3897328403473</v>
      </c>
      <c r="AI120" s="18">
        <f>AH120/2</f>
        <v>-954.19486642017364</v>
      </c>
      <c r="AJ120" s="20">
        <f>AF120-AI120</f>
        <v>65790.930320937128</v>
      </c>
    </row>
    <row r="121" spans="1:36" ht="15" customHeight="1" x14ac:dyDescent="0.25">
      <c r="A121" s="21" t="s">
        <v>244</v>
      </c>
      <c r="B121" s="22" t="s">
        <v>245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>
        <v>89060.29076229909</v>
      </c>
      <c r="AA121" s="25"/>
      <c r="AB121" s="25"/>
      <c r="AC121" s="25"/>
      <c r="AD121" s="25"/>
      <c r="AE121" s="13">
        <f>SUM(C121:AD121)</f>
        <v>89060.29076229909</v>
      </c>
      <c r="AF121" s="17">
        <f>AE121*$AF$3</f>
        <v>26828.993981179432</v>
      </c>
      <c r="AG121" s="18">
        <v>15829.817439997134</v>
      </c>
      <c r="AH121" s="18">
        <f>AF121-AG121</f>
        <v>10999.176541182298</v>
      </c>
      <c r="AI121" s="18">
        <f>AH121/2</f>
        <v>5499.588270591149</v>
      </c>
      <c r="AJ121" s="20">
        <f>AF121-AI121</f>
        <v>21329.405710588282</v>
      </c>
    </row>
    <row r="122" spans="1:36" ht="24" customHeight="1" x14ac:dyDescent="0.25">
      <c r="A122" s="21" t="s">
        <v>246</v>
      </c>
      <c r="B122" s="22" t="s">
        <v>247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>
        <v>144364.5</v>
      </c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13">
        <f>SUM(C122:AD122)</f>
        <v>144364.5</v>
      </c>
      <c r="AF122" s="17">
        <f>AE122*$AF$3</f>
        <v>43489.127067116628</v>
      </c>
      <c r="AG122" s="18">
        <v>11026.385019797515</v>
      </c>
      <c r="AH122" s="18">
        <f>AF122-AG122</f>
        <v>32462.742047319112</v>
      </c>
      <c r="AI122" s="18">
        <f>AH122/2</f>
        <v>16231.371023659556</v>
      </c>
      <c r="AJ122" s="20">
        <f>AF122-AI122</f>
        <v>27257.75604345707</v>
      </c>
    </row>
    <row r="123" spans="1:36" ht="15" customHeight="1" x14ac:dyDescent="0.25">
      <c r="A123" s="4" t="s">
        <v>248</v>
      </c>
      <c r="B123" s="22" t="s">
        <v>249</v>
      </c>
      <c r="C123" s="6"/>
      <c r="D123" s="6"/>
      <c r="E123" s="6"/>
      <c r="F123" s="6"/>
      <c r="G123" s="6"/>
      <c r="H123" s="6"/>
      <c r="I123" s="6"/>
      <c r="J123" s="6"/>
      <c r="K123" s="8"/>
      <c r="L123" s="8"/>
      <c r="M123" s="6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3"/>
      <c r="AF123" s="17">
        <f>AE123*$AF$3</f>
        <v>0</v>
      </c>
      <c r="AG123" s="18">
        <v>25259.164397677392</v>
      </c>
      <c r="AH123" s="18">
        <f>AF123-AG123</f>
        <v>-25259.164397677392</v>
      </c>
      <c r="AI123" s="18">
        <f>AH123/2</f>
        <v>-12629.582198838696</v>
      </c>
      <c r="AJ123" s="20">
        <f>AF123-AI123</f>
        <v>12629.582198838696</v>
      </c>
    </row>
    <row r="124" spans="1:36" ht="24" customHeight="1" x14ac:dyDescent="0.25">
      <c r="A124" s="4" t="s">
        <v>250</v>
      </c>
      <c r="B124" s="22" t="s">
        <v>251</v>
      </c>
      <c r="C124" s="6"/>
      <c r="D124" s="6"/>
      <c r="E124" s="6"/>
      <c r="F124" s="6"/>
      <c r="G124" s="6"/>
      <c r="H124" s="6"/>
      <c r="I124" s="6"/>
      <c r="J124" s="6"/>
      <c r="K124" s="8"/>
      <c r="L124" s="8"/>
      <c r="M124" s="6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13"/>
      <c r="AF124" s="17">
        <f>AE124*$AF$3</f>
        <v>0</v>
      </c>
      <c r="AG124" s="18">
        <v>1461.2557704067015</v>
      </c>
      <c r="AH124" s="18">
        <f>AF124-AG124</f>
        <v>-1461.2557704067015</v>
      </c>
      <c r="AI124" s="18">
        <f>AH124/2</f>
        <v>-730.62788520335073</v>
      </c>
      <c r="AJ124" s="20">
        <f>AF124-AI124</f>
        <v>730.62788520335073</v>
      </c>
    </row>
    <row r="125" spans="1:36" ht="15" customHeight="1" x14ac:dyDescent="0.25">
      <c r="A125" s="21" t="s">
        <v>443</v>
      </c>
      <c r="B125" s="22" t="s">
        <v>444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>
        <v>37034.709404580477</v>
      </c>
      <c r="AE125" s="13">
        <f>SUM(C125:AD125)</f>
        <v>37034.709404580477</v>
      </c>
      <c r="AF125" s="17">
        <f>AE125*$AF$3</f>
        <v>11156.532133519941</v>
      </c>
      <c r="AG125" s="18">
        <v>0</v>
      </c>
      <c r="AH125" s="18">
        <f>AF125-AG125</f>
        <v>11156.532133519941</v>
      </c>
      <c r="AI125" s="18">
        <f>AH125/2</f>
        <v>5578.2660667599703</v>
      </c>
      <c r="AJ125" s="20">
        <f>AF125-AI125</f>
        <v>5578.2660667599703</v>
      </c>
    </row>
    <row r="126" spans="1:36" ht="24" x14ac:dyDescent="0.25">
      <c r="A126" s="4" t="s">
        <v>252</v>
      </c>
      <c r="B126" s="22" t="s">
        <v>253</v>
      </c>
      <c r="C126" s="6"/>
      <c r="D126" s="6"/>
      <c r="E126" s="6"/>
      <c r="F126" s="6"/>
      <c r="G126" s="6"/>
      <c r="H126" s="6"/>
      <c r="I126" s="6"/>
      <c r="J126" s="6"/>
      <c r="K126" s="8"/>
      <c r="L126" s="8"/>
      <c r="M126" s="6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3"/>
      <c r="AF126" s="17">
        <f>AE126*$AF$3</f>
        <v>0</v>
      </c>
      <c r="AG126" s="18">
        <v>2384.0745964340576</v>
      </c>
      <c r="AH126" s="18">
        <f>AF126-AG126</f>
        <v>-2384.0745964340576</v>
      </c>
      <c r="AI126" s="18">
        <f>AH126/2</f>
        <v>-1192.0372982170288</v>
      </c>
      <c r="AJ126" s="20">
        <f>AF126-AI126</f>
        <v>1192.0372982170288</v>
      </c>
    </row>
    <row r="127" spans="1:36" ht="15" customHeight="1" x14ac:dyDescent="0.25">
      <c r="A127" s="4" t="s">
        <v>254</v>
      </c>
      <c r="B127" s="22" t="s">
        <v>255</v>
      </c>
      <c r="C127" s="6"/>
      <c r="D127" s="6"/>
      <c r="E127" s="6"/>
      <c r="F127" s="6"/>
      <c r="G127" s="6"/>
      <c r="H127" s="6"/>
      <c r="I127" s="6"/>
      <c r="J127" s="6"/>
      <c r="K127" s="8"/>
      <c r="L127" s="8"/>
      <c r="M127" s="6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3"/>
      <c r="AF127" s="17">
        <f>AE127*$AF$3</f>
        <v>0</v>
      </c>
      <c r="AG127" s="18">
        <v>11162.849790256632</v>
      </c>
      <c r="AH127" s="18">
        <f>AF127-AG127</f>
        <v>-11162.849790256632</v>
      </c>
      <c r="AI127" s="18">
        <f>AH127/2</f>
        <v>-5581.4248951283162</v>
      </c>
      <c r="AJ127" s="20">
        <f>AF127-AI127</f>
        <v>5581.4248951283162</v>
      </c>
    </row>
    <row r="128" spans="1:36" ht="24" x14ac:dyDescent="0.25">
      <c r="A128" s="21" t="s">
        <v>445</v>
      </c>
      <c r="B128" s="22" t="s">
        <v>446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>
        <v>96481.981659157347</v>
      </c>
      <c r="AA128" s="25"/>
      <c r="AB128" s="25"/>
      <c r="AC128" s="25"/>
      <c r="AD128" s="25"/>
      <c r="AE128" s="13">
        <f>SUM(C128:AD128)</f>
        <v>96481.981659157347</v>
      </c>
      <c r="AF128" s="17">
        <f>AE128*$AF$3</f>
        <v>29064.74347961105</v>
      </c>
      <c r="AG128" s="18">
        <v>0</v>
      </c>
      <c r="AH128" s="18">
        <f>AF128-AG128</f>
        <v>29064.74347961105</v>
      </c>
      <c r="AI128" s="18">
        <f>AH128/2</f>
        <v>14532.371739805525</v>
      </c>
      <c r="AJ128" s="20">
        <f>AF128-AI128</f>
        <v>14532.371739805525</v>
      </c>
    </row>
    <row r="129" spans="1:36" ht="24" x14ac:dyDescent="0.25">
      <c r="A129" s="21" t="s">
        <v>256</v>
      </c>
      <c r="B129" s="22" t="s">
        <v>257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>
        <v>214676.20703728366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13">
        <f>SUM(C129:AD129)</f>
        <v>214676.20703728366</v>
      </c>
      <c r="AF129" s="17">
        <f>AE129*$AF$3</f>
        <v>64670.198325288184</v>
      </c>
      <c r="AG129" s="18">
        <v>40779.951368930429</v>
      </c>
      <c r="AH129" s="18">
        <f>AF129-AG129</f>
        <v>23890.246956357754</v>
      </c>
      <c r="AI129" s="18">
        <f>AH129/2</f>
        <v>11945.123478178877</v>
      </c>
      <c r="AJ129" s="20">
        <f>AF129-AI129</f>
        <v>52725.07484710931</v>
      </c>
    </row>
    <row r="130" spans="1:36" ht="15" customHeight="1" x14ac:dyDescent="0.25">
      <c r="A130" s="4" t="s">
        <v>258</v>
      </c>
      <c r="B130" s="22" t="s">
        <v>109</v>
      </c>
      <c r="C130" s="6"/>
      <c r="D130" s="6"/>
      <c r="E130" s="6"/>
      <c r="F130" s="6"/>
      <c r="G130" s="6"/>
      <c r="H130" s="6"/>
      <c r="I130" s="6"/>
      <c r="J130" s="6"/>
      <c r="K130" s="8"/>
      <c r="L130" s="8"/>
      <c r="M130" s="6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13"/>
      <c r="AF130" s="17">
        <f>AE130*$AF$3</f>
        <v>0</v>
      </c>
      <c r="AG130" s="18">
        <v>33824.586018980728</v>
      </c>
      <c r="AH130" s="18">
        <f>AF130-AG130</f>
        <v>-33824.586018980728</v>
      </c>
      <c r="AI130" s="18">
        <f>AH130/2</f>
        <v>-16912.293009490364</v>
      </c>
      <c r="AJ130" s="20">
        <f>AF130-AI130</f>
        <v>16912.293009490364</v>
      </c>
    </row>
    <row r="131" spans="1:36" ht="15" customHeight="1" x14ac:dyDescent="0.25">
      <c r="A131" s="4" t="s">
        <v>259</v>
      </c>
      <c r="B131" s="22" t="s">
        <v>260</v>
      </c>
      <c r="C131" s="6"/>
      <c r="D131" s="6"/>
      <c r="E131" s="6"/>
      <c r="F131" s="6"/>
      <c r="G131" s="6"/>
      <c r="H131" s="6"/>
      <c r="I131" s="6"/>
      <c r="J131" s="6"/>
      <c r="K131" s="8"/>
      <c r="L131" s="8"/>
      <c r="M131" s="6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13"/>
      <c r="AF131" s="17">
        <f>AE131*$AF$3</f>
        <v>0</v>
      </c>
      <c r="AG131" s="18">
        <v>10340.881142320226</v>
      </c>
      <c r="AH131" s="18">
        <f>AF131-AG131</f>
        <v>-10340.881142320226</v>
      </c>
      <c r="AI131" s="18">
        <f>AH131/2</f>
        <v>-5170.440571160113</v>
      </c>
      <c r="AJ131" s="20">
        <f>AF131-AI131</f>
        <v>5170.440571160113</v>
      </c>
    </row>
    <row r="132" spans="1:36" ht="24" x14ac:dyDescent="0.25">
      <c r="A132" s="4" t="s">
        <v>261</v>
      </c>
      <c r="B132" s="22" t="s">
        <v>262</v>
      </c>
      <c r="C132" s="6"/>
      <c r="D132" s="6"/>
      <c r="E132" s="6"/>
      <c r="F132" s="6"/>
      <c r="G132" s="6"/>
      <c r="H132" s="6"/>
      <c r="I132" s="6"/>
      <c r="J132" s="6"/>
      <c r="K132" s="8"/>
      <c r="L132" s="8"/>
      <c r="M132" s="6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13"/>
      <c r="AF132" s="17">
        <f>AE132*$AF$3</f>
        <v>0</v>
      </c>
      <c r="AG132" s="18">
        <v>7077.2873610194329</v>
      </c>
      <c r="AH132" s="18">
        <f>AF132-AG132</f>
        <v>-7077.2873610194329</v>
      </c>
      <c r="AI132" s="18">
        <f>AH132/2</f>
        <v>-3538.6436805097164</v>
      </c>
      <c r="AJ132" s="20">
        <f>AF132-AI132</f>
        <v>3538.6436805097164</v>
      </c>
    </row>
    <row r="133" spans="1:36" ht="15" customHeight="1" x14ac:dyDescent="0.25">
      <c r="A133" s="21" t="s">
        <v>263</v>
      </c>
      <c r="B133" s="22" t="s">
        <v>264</v>
      </c>
      <c r="C133" s="25"/>
      <c r="D133" s="25"/>
      <c r="E133" s="25"/>
      <c r="F133" s="25"/>
      <c r="G133" s="25"/>
      <c r="H133" s="25">
        <v>121270.65933697998</v>
      </c>
      <c r="I133" s="25"/>
      <c r="J133" s="25"/>
      <c r="K133" s="25"/>
      <c r="L133" s="25"/>
      <c r="M133" s="25">
        <v>67797.687998473761</v>
      </c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>
        <v>118747.05434973212</v>
      </c>
      <c r="AA133" s="25"/>
      <c r="AB133" s="25"/>
      <c r="AC133" s="25"/>
      <c r="AD133" s="25"/>
      <c r="AE133" s="13">
        <f>SUM(C133:AD133)</f>
        <v>307815.40168518585</v>
      </c>
      <c r="AF133" s="17">
        <f>AE133*$AF$3</f>
        <v>92727.942929893383</v>
      </c>
      <c r="AG133" s="18">
        <v>124514.15518184734</v>
      </c>
      <c r="AH133" s="18">
        <f>AF133-AG133</f>
        <v>-31786.212251953955</v>
      </c>
      <c r="AI133" s="18">
        <f>AH133/2</f>
        <v>-15893.106125976978</v>
      </c>
      <c r="AJ133" s="20">
        <f>AF133-AI133</f>
        <v>108621.04905587036</v>
      </c>
    </row>
    <row r="134" spans="1:36" ht="24" customHeight="1" x14ac:dyDescent="0.25">
      <c r="A134" s="4" t="s">
        <v>265</v>
      </c>
      <c r="B134" s="22" t="s">
        <v>266</v>
      </c>
      <c r="C134" s="6"/>
      <c r="D134" s="6"/>
      <c r="E134" s="6"/>
      <c r="F134" s="6"/>
      <c r="G134" s="6"/>
      <c r="H134" s="6"/>
      <c r="I134" s="6"/>
      <c r="J134" s="6"/>
      <c r="K134" s="8"/>
      <c r="L134" s="8"/>
      <c r="M134" s="6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13"/>
      <c r="AF134" s="17">
        <f>AE134*$AF$3</f>
        <v>0</v>
      </c>
      <c r="AG134" s="18">
        <v>2541.7513732814746</v>
      </c>
      <c r="AH134" s="18">
        <f>AF134-AG134</f>
        <v>-2541.7513732814746</v>
      </c>
      <c r="AI134" s="18">
        <f>AH134/2</f>
        <v>-1270.8756866407373</v>
      </c>
      <c r="AJ134" s="20">
        <f>AF134-AI134</f>
        <v>1270.8756866407373</v>
      </c>
    </row>
    <row r="135" spans="1:36" ht="24" customHeight="1" x14ac:dyDescent="0.25">
      <c r="A135" s="21" t="s">
        <v>267</v>
      </c>
      <c r="B135" s="22" t="s">
        <v>268</v>
      </c>
      <c r="C135" s="25"/>
      <c r="D135" s="25">
        <v>231700.37926060177</v>
      </c>
      <c r="E135" s="25">
        <v>348765.46142857143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>
        <v>490688.47322807694</v>
      </c>
      <c r="P135" s="25">
        <v>153095.88</v>
      </c>
      <c r="Q135" s="25"/>
      <c r="R135" s="25"/>
      <c r="S135" s="25"/>
      <c r="T135" s="25"/>
      <c r="U135" s="25"/>
      <c r="V135" s="25"/>
      <c r="W135" s="25"/>
      <c r="X135" s="25">
        <v>254219.90999999997</v>
      </c>
      <c r="Y135" s="25">
        <v>197159.9613817581</v>
      </c>
      <c r="Z135" s="25"/>
      <c r="AA135" s="25"/>
      <c r="AB135" s="25"/>
      <c r="AC135" s="25"/>
      <c r="AD135" s="25"/>
      <c r="AE135" s="13">
        <f>SUM(C135:AD135)</f>
        <v>1675630.0652990083</v>
      </c>
      <c r="AF135" s="17">
        <f>AE135*$AF$3</f>
        <v>504775.68119080178</v>
      </c>
      <c r="AG135" s="18">
        <v>486634.71507754829</v>
      </c>
      <c r="AH135" s="18">
        <f>AF135-AG135</f>
        <v>18140.966113253497</v>
      </c>
      <c r="AI135" s="18">
        <f>AH135/2</f>
        <v>9070.4830566267483</v>
      </c>
      <c r="AJ135" s="20">
        <f>AF135-AI135</f>
        <v>495705.19813417504</v>
      </c>
    </row>
    <row r="136" spans="1:36" ht="24" customHeight="1" x14ac:dyDescent="0.25">
      <c r="A136" s="21" t="s">
        <v>269</v>
      </c>
      <c r="B136" s="22" t="s">
        <v>270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>
        <v>135084.59999999998</v>
      </c>
      <c r="Q136" s="25"/>
      <c r="R136" s="25"/>
      <c r="S136" s="25"/>
      <c r="T136" s="25"/>
      <c r="U136" s="25"/>
      <c r="V136" s="25"/>
      <c r="W136" s="25"/>
      <c r="X136" s="25"/>
      <c r="Y136" s="25"/>
      <c r="Z136" s="25">
        <v>482409.90829578671</v>
      </c>
      <c r="AA136" s="25"/>
      <c r="AB136" s="25"/>
      <c r="AC136" s="25"/>
      <c r="AD136" s="25"/>
      <c r="AE136" s="13">
        <f>SUM(C136:AD136)</f>
        <v>617494.50829578668</v>
      </c>
      <c r="AF136" s="17">
        <f>AE136*$AF$3</f>
        <v>186017.31820857737</v>
      </c>
      <c r="AG136" s="18">
        <v>39283.379209842467</v>
      </c>
      <c r="AH136" s="18">
        <f>AF136-AG136</f>
        <v>146733.9389987349</v>
      </c>
      <c r="AI136" s="18">
        <f>AH136/2</f>
        <v>73366.969499367449</v>
      </c>
      <c r="AJ136" s="20">
        <f>AF136-AI136</f>
        <v>112650.34870920992</v>
      </c>
    </row>
    <row r="137" spans="1:36" ht="24" x14ac:dyDescent="0.25">
      <c r="A137" s="21" t="s">
        <v>271</v>
      </c>
      <c r="B137" s="22" t="s">
        <v>272</v>
      </c>
      <c r="C137" s="25"/>
      <c r="D137" s="25">
        <v>55608.091022544424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13">
        <f>SUM(C137:AD137)</f>
        <v>55608.091022544424</v>
      </c>
      <c r="AF137" s="17">
        <f>AE137*$AF$3</f>
        <v>16751.676045282751</v>
      </c>
      <c r="AG137" s="18">
        <v>25586.669823472181</v>
      </c>
      <c r="AH137" s="18">
        <f>AF137-AG137</f>
        <v>-8834.9937781894296</v>
      </c>
      <c r="AI137" s="18">
        <f>AH137/2</f>
        <v>-4417.4968890947148</v>
      </c>
      <c r="AJ137" s="20">
        <f>AF137-AI137</f>
        <v>21169.172934377464</v>
      </c>
    </row>
    <row r="138" spans="1:36" ht="24" customHeight="1" x14ac:dyDescent="0.25">
      <c r="A138" s="4" t="s">
        <v>273</v>
      </c>
      <c r="B138" s="22" t="s">
        <v>274</v>
      </c>
      <c r="C138" s="6"/>
      <c r="D138" s="6"/>
      <c r="E138" s="6"/>
      <c r="F138" s="6"/>
      <c r="G138" s="6"/>
      <c r="H138" s="6"/>
      <c r="I138" s="6"/>
      <c r="J138" s="6"/>
      <c r="K138" s="8"/>
      <c r="L138" s="8"/>
      <c r="M138" s="6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13"/>
      <c r="AF138" s="17">
        <f>AE138*$AF$3</f>
        <v>0</v>
      </c>
      <c r="AG138" s="18">
        <v>128762.88495871372</v>
      </c>
      <c r="AH138" s="18">
        <f>AF138-AG138</f>
        <v>-128762.88495871372</v>
      </c>
      <c r="AI138" s="18">
        <f>AH138/2</f>
        <v>-64381.442479356861</v>
      </c>
      <c r="AJ138" s="20">
        <f>AF138-AI138</f>
        <v>64381.442479356861</v>
      </c>
    </row>
    <row r="139" spans="1:36" ht="15" customHeight="1" x14ac:dyDescent="0.25">
      <c r="A139" s="21" t="s">
        <v>275</v>
      </c>
      <c r="B139" s="22" t="s">
        <v>276</v>
      </c>
      <c r="C139" s="25"/>
      <c r="D139" s="25">
        <v>69510.11377818053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13">
        <f>SUM(C139:AD139)</f>
        <v>69510.11377818053</v>
      </c>
      <c r="AF139" s="17">
        <f>AE139*$AF$3</f>
        <v>20939.595056603441</v>
      </c>
      <c r="AG139" s="18">
        <v>35651.477805045331</v>
      </c>
      <c r="AH139" s="18">
        <f>AF139-AG139</f>
        <v>-14711.882748441891</v>
      </c>
      <c r="AI139" s="18">
        <f>AH139/2</f>
        <v>-7355.9413742209454</v>
      </c>
      <c r="AJ139" s="20">
        <f>AF139-AI139</f>
        <v>28295.536430824388</v>
      </c>
    </row>
    <row r="140" spans="1:36" ht="15" customHeight="1" x14ac:dyDescent="0.25">
      <c r="A140" s="4" t="s">
        <v>277</v>
      </c>
      <c r="B140" s="22" t="s">
        <v>278</v>
      </c>
      <c r="C140" s="6"/>
      <c r="D140" s="6"/>
      <c r="E140" s="6"/>
      <c r="F140" s="6"/>
      <c r="G140" s="6"/>
      <c r="H140" s="6"/>
      <c r="I140" s="6"/>
      <c r="J140" s="6"/>
      <c r="K140" s="8"/>
      <c r="L140" s="8"/>
      <c r="M140" s="6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13"/>
      <c r="AF140" s="17">
        <f>AE140*$AF$3</f>
        <v>0</v>
      </c>
      <c r="AG140" s="18">
        <v>4200.7105464184451</v>
      </c>
      <c r="AH140" s="18">
        <f>AF140-AG140</f>
        <v>-4200.7105464184451</v>
      </c>
      <c r="AI140" s="18">
        <f>AH140/2</f>
        <v>-2100.3552732092226</v>
      </c>
      <c r="AJ140" s="20">
        <f>AF140-AI140</f>
        <v>2100.3552732092226</v>
      </c>
    </row>
    <row r="141" spans="1:36" ht="24" customHeight="1" x14ac:dyDescent="0.25">
      <c r="A141" s="21" t="s">
        <v>279</v>
      </c>
      <c r="B141" s="22" t="s">
        <v>280</v>
      </c>
      <c r="C141" s="25"/>
      <c r="D141" s="25">
        <v>85729.140326422654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>
        <v>204453.53051169874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13">
        <f>SUM(C141:AD141)</f>
        <v>290182.67083812138</v>
      </c>
      <c r="AF141" s="17">
        <f>AE141*$AF$3</f>
        <v>87416.165641513944</v>
      </c>
      <c r="AG141" s="18">
        <v>76450.702569775574</v>
      </c>
      <c r="AH141" s="18">
        <f>AF141-AG141</f>
        <v>10965.46307173837</v>
      </c>
      <c r="AI141" s="18">
        <f>AH141/2</f>
        <v>5482.7315358691849</v>
      </c>
      <c r="AJ141" s="20">
        <f>AF141-AI141</f>
        <v>81933.434105644759</v>
      </c>
    </row>
    <row r="142" spans="1:36" ht="15" customHeight="1" x14ac:dyDescent="0.25">
      <c r="A142" s="4" t="s">
        <v>281</v>
      </c>
      <c r="B142" s="22" t="s">
        <v>282</v>
      </c>
      <c r="C142" s="6"/>
      <c r="D142" s="6"/>
      <c r="E142" s="6"/>
      <c r="F142" s="6"/>
      <c r="G142" s="6"/>
      <c r="H142" s="6"/>
      <c r="I142" s="6"/>
      <c r="J142" s="6"/>
      <c r="K142" s="8"/>
      <c r="L142" s="8"/>
      <c r="M142" s="6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13"/>
      <c r="AF142" s="17">
        <f>AE142*$AF$3</f>
        <v>0</v>
      </c>
      <c r="AG142" s="18">
        <v>3247.6236302555176</v>
      </c>
      <c r="AH142" s="18">
        <f>AF142-AG142</f>
        <v>-3247.6236302555176</v>
      </c>
      <c r="AI142" s="18">
        <f>AH142/2</f>
        <v>-1623.8118151277588</v>
      </c>
      <c r="AJ142" s="20">
        <f>AF142-AI142</f>
        <v>1623.8118151277588</v>
      </c>
    </row>
    <row r="143" spans="1:36" ht="15" customHeight="1" x14ac:dyDescent="0.25">
      <c r="A143" s="4" t="s">
        <v>283</v>
      </c>
      <c r="B143" s="22" t="s">
        <v>142</v>
      </c>
      <c r="C143" s="6"/>
      <c r="D143" s="6"/>
      <c r="E143" s="6"/>
      <c r="F143" s="6"/>
      <c r="G143" s="6"/>
      <c r="H143" s="6"/>
      <c r="I143" s="6"/>
      <c r="J143" s="6"/>
      <c r="K143" s="8"/>
      <c r="L143" s="8"/>
      <c r="M143" s="6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13"/>
      <c r="AF143" s="17">
        <f>AE143*$AF$3</f>
        <v>0</v>
      </c>
      <c r="AG143" s="18">
        <v>3109.2235343477378</v>
      </c>
      <c r="AH143" s="18">
        <f>AF143-AG143</f>
        <v>-3109.2235343477378</v>
      </c>
      <c r="AI143" s="18">
        <f>AH143/2</f>
        <v>-1554.6117671738689</v>
      </c>
      <c r="AJ143" s="20">
        <f>AF143-AI143</f>
        <v>1554.6117671738689</v>
      </c>
    </row>
    <row r="144" spans="1:36" ht="24" x14ac:dyDescent="0.25">
      <c r="A144" s="21" t="s">
        <v>284</v>
      </c>
      <c r="B144" s="22" t="s">
        <v>285</v>
      </c>
      <c r="C144" s="25"/>
      <c r="D144" s="25"/>
      <c r="E144" s="25"/>
      <c r="F144" s="25"/>
      <c r="G144" s="25"/>
      <c r="H144" s="25">
        <v>169043.94937882057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13">
        <f>SUM(C144:AD144)</f>
        <v>169043.94937882057</v>
      </c>
      <c r="AF144" s="17">
        <f>AE144*$AF$3</f>
        <v>50923.695191426967</v>
      </c>
      <c r="AG144" s="18">
        <v>47475.774911686167</v>
      </c>
      <c r="AH144" s="18">
        <f>AF144-AG144</f>
        <v>3447.9202797407997</v>
      </c>
      <c r="AI144" s="18">
        <f>AH144/2</f>
        <v>1723.9601398703999</v>
      </c>
      <c r="AJ144" s="20">
        <f>AF144-AI144</f>
        <v>49199.735051556563</v>
      </c>
    </row>
    <row r="145" spans="1:36" ht="24" customHeight="1" x14ac:dyDescent="0.25">
      <c r="A145" s="4" t="s">
        <v>286</v>
      </c>
      <c r="B145" s="22" t="s">
        <v>287</v>
      </c>
      <c r="C145" s="6"/>
      <c r="D145" s="6"/>
      <c r="E145" s="6"/>
      <c r="F145" s="6"/>
      <c r="G145" s="6"/>
      <c r="H145" s="6"/>
      <c r="I145" s="6"/>
      <c r="J145" s="6"/>
      <c r="K145" s="8"/>
      <c r="L145" s="8"/>
      <c r="M145" s="6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13"/>
      <c r="AF145" s="17">
        <f>AE145*$AF$3</f>
        <v>0</v>
      </c>
      <c r="AG145" s="18">
        <v>2384.0745964340576</v>
      </c>
      <c r="AH145" s="18">
        <f>AF145-AG145</f>
        <v>-2384.0745964340576</v>
      </c>
      <c r="AI145" s="18">
        <f>AH145/2</f>
        <v>-1192.0372982170288</v>
      </c>
      <c r="AJ145" s="20">
        <f>AF145-AI145</f>
        <v>1192.0372982170288</v>
      </c>
    </row>
    <row r="146" spans="1:36" ht="24" x14ac:dyDescent="0.25">
      <c r="A146" s="21" t="s">
        <v>288</v>
      </c>
      <c r="B146" s="22" t="s">
        <v>289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>
        <v>393349.61753348762</v>
      </c>
      <c r="AA146" s="25"/>
      <c r="AB146" s="25"/>
      <c r="AC146" s="25"/>
      <c r="AD146" s="25"/>
      <c r="AE146" s="13">
        <f>SUM(C146:AD146)</f>
        <v>393349.61753348762</v>
      </c>
      <c r="AF146" s="17">
        <f>AE146*$AF$3</f>
        <v>118494.72341687582</v>
      </c>
      <c r="AG146" s="18">
        <v>121225.71812882535</v>
      </c>
      <c r="AH146" s="18">
        <f>AF146-AG146</f>
        <v>-2730.9947119495337</v>
      </c>
      <c r="AI146" s="18">
        <f>AH146/2</f>
        <v>-1365.4973559747668</v>
      </c>
      <c r="AJ146" s="20">
        <f>AF146-AI146</f>
        <v>119860.22077285059</v>
      </c>
    </row>
    <row r="147" spans="1:36" ht="15" customHeight="1" x14ac:dyDescent="0.25">
      <c r="A147" s="21" t="s">
        <v>290</v>
      </c>
      <c r="B147" s="22" t="s">
        <v>291</v>
      </c>
      <c r="C147" s="25">
        <v>84483.549843957197</v>
      </c>
      <c r="D147" s="25">
        <v>189994.31099369345</v>
      </c>
      <c r="E147" s="25">
        <v>165663.59417857142</v>
      </c>
      <c r="F147" s="25"/>
      <c r="G147" s="25"/>
      <c r="H147" s="25"/>
      <c r="I147" s="25">
        <v>497987.79221753578</v>
      </c>
      <c r="J147" s="25"/>
      <c r="K147" s="25"/>
      <c r="L147" s="25">
        <v>262459.19999999995</v>
      </c>
      <c r="M147" s="25">
        <v>251819.98399433115</v>
      </c>
      <c r="N147" s="25"/>
      <c r="O147" s="25">
        <v>776923.41594445519</v>
      </c>
      <c r="P147" s="25">
        <v>207129.71999999997</v>
      </c>
      <c r="Q147" s="25"/>
      <c r="R147" s="25">
        <v>357474</v>
      </c>
      <c r="S147" s="25"/>
      <c r="T147" s="25"/>
      <c r="U147" s="25"/>
      <c r="V147" s="25">
        <v>80426.061396685414</v>
      </c>
      <c r="W147" s="25"/>
      <c r="X147" s="25">
        <v>496334.11</v>
      </c>
      <c r="Y147" s="25">
        <v>249735.95108356024</v>
      </c>
      <c r="Z147" s="25">
        <v>148433.81793716515</v>
      </c>
      <c r="AA147" s="25"/>
      <c r="AB147" s="25"/>
      <c r="AC147" s="25"/>
      <c r="AD147" s="25">
        <v>46293.386755725594</v>
      </c>
      <c r="AE147" s="13">
        <f>SUM(C147:AD147)</f>
        <v>3815158.8943456798</v>
      </c>
      <c r="AF147" s="17">
        <f>AE147*$AF$3</f>
        <v>1149298.6844926518</v>
      </c>
      <c r="AG147" s="18">
        <v>1360937.783450366</v>
      </c>
      <c r="AH147" s="18">
        <f>AF147-AG147</f>
        <v>-211639.09895771416</v>
      </c>
      <c r="AI147" s="18">
        <f>AH147/2</f>
        <v>-105819.54947885708</v>
      </c>
      <c r="AJ147" s="20">
        <f>AF147-AI147</f>
        <v>1255118.2339715089</v>
      </c>
    </row>
    <row r="148" spans="1:36" ht="24" customHeight="1" x14ac:dyDescent="0.25">
      <c r="A148" s="4" t="s">
        <v>292</v>
      </c>
      <c r="B148" s="22" t="s">
        <v>293</v>
      </c>
      <c r="C148" s="6"/>
      <c r="D148" s="6"/>
      <c r="E148" s="6"/>
      <c r="F148" s="6"/>
      <c r="G148" s="6"/>
      <c r="H148" s="6"/>
      <c r="I148" s="6"/>
      <c r="J148" s="6"/>
      <c r="K148" s="8"/>
      <c r="L148" s="8"/>
      <c r="M148" s="6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13"/>
      <c r="AF148" s="17">
        <f>AE148*$AF$3</f>
        <v>0</v>
      </c>
      <c r="AG148" s="18">
        <v>1245.9143755823659</v>
      </c>
      <c r="AH148" s="18">
        <f>AF148-AG148</f>
        <v>-1245.9143755823659</v>
      </c>
      <c r="AI148" s="18">
        <f>AH148/2</f>
        <v>-622.95718779118295</v>
      </c>
      <c r="AJ148" s="20">
        <f>AF148-AI148</f>
        <v>622.95718779118295</v>
      </c>
    </row>
    <row r="149" spans="1:36" ht="15" customHeight="1" x14ac:dyDescent="0.25">
      <c r="A149" s="21" t="s">
        <v>294</v>
      </c>
      <c r="B149" s="22" t="s">
        <v>295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>
        <v>315197.39999999997</v>
      </c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13">
        <f>SUM(C149:AD149)</f>
        <v>315197.39999999997</v>
      </c>
      <c r="AF149" s="17">
        <f>AE149*$AF$3</f>
        <v>94951.735224551638</v>
      </c>
      <c r="AG149" s="18">
        <v>111999.60703810345</v>
      </c>
      <c r="AH149" s="18">
        <f>AF149-AG149</f>
        <v>-17047.871813551814</v>
      </c>
      <c r="AI149" s="18">
        <f>AH149/2</f>
        <v>-8523.9359067759069</v>
      </c>
      <c r="AJ149" s="20">
        <f>AF149-AI149</f>
        <v>103475.67113132754</v>
      </c>
    </row>
    <row r="150" spans="1:36" ht="15" customHeight="1" x14ac:dyDescent="0.25">
      <c r="A150" s="21" t="s">
        <v>447</v>
      </c>
      <c r="B150" s="22" t="s">
        <v>448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>
        <v>27776.03205343536</v>
      </c>
      <c r="AE150" s="13">
        <f>SUM(C150:AD150)</f>
        <v>27776.03205343536</v>
      </c>
      <c r="AF150" s="17">
        <f>AE150*$AF$3</f>
        <v>8367.3991001399554</v>
      </c>
      <c r="AG150" s="18">
        <v>0</v>
      </c>
      <c r="AH150" s="18">
        <f>AF150-AG150</f>
        <v>8367.3991001399554</v>
      </c>
      <c r="AI150" s="18">
        <f>AH150/2</f>
        <v>4183.6995500699777</v>
      </c>
      <c r="AJ150" s="20">
        <f>AF150-AI150</f>
        <v>4183.6995500699777</v>
      </c>
    </row>
    <row r="151" spans="1:36" ht="24" customHeight="1" x14ac:dyDescent="0.25">
      <c r="A151" s="21" t="s">
        <v>296</v>
      </c>
      <c r="B151" s="22" t="s">
        <v>297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>
        <v>222650.72690574772</v>
      </c>
      <c r="AA151" s="25"/>
      <c r="AB151" s="25"/>
      <c r="AC151" s="25"/>
      <c r="AD151" s="25">
        <v>27776.03205343536</v>
      </c>
      <c r="AE151" s="13">
        <f>SUM(C151:AD151)</f>
        <v>250426.75895918309</v>
      </c>
      <c r="AF151" s="17">
        <f>AE151*$AF$3</f>
        <v>75439.884053088535</v>
      </c>
      <c r="AG151" s="18">
        <v>101099.42666811959</v>
      </c>
      <c r="AH151" s="18">
        <f>AF151-AG151</f>
        <v>-25659.542615031052</v>
      </c>
      <c r="AI151" s="18">
        <f>AH151/2</f>
        <v>-12829.771307515526</v>
      </c>
      <c r="AJ151" s="20">
        <f>AF151-AI151</f>
        <v>88269.655360604054</v>
      </c>
    </row>
    <row r="152" spans="1:36" ht="24" customHeight="1" x14ac:dyDescent="0.25">
      <c r="A152" s="21" t="s">
        <v>298</v>
      </c>
      <c r="B152" s="22" t="s">
        <v>299</v>
      </c>
      <c r="C152" s="25"/>
      <c r="D152" s="25">
        <v>48657.079644726371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>
        <v>145268.51999999999</v>
      </c>
      <c r="Y152" s="25"/>
      <c r="Z152" s="25"/>
      <c r="AA152" s="25"/>
      <c r="AB152" s="25"/>
      <c r="AC152" s="25"/>
      <c r="AD152" s="29"/>
      <c r="AE152" s="13">
        <f>SUM(C152:AD152)</f>
        <v>193925.59964472638</v>
      </c>
      <c r="AF152" s="17">
        <f>AE152*$AF$3</f>
        <v>58419.175382564914</v>
      </c>
      <c r="AG152" s="18">
        <v>63058.827827010522</v>
      </c>
      <c r="AH152" s="18">
        <f>AF152-AG152</f>
        <v>-4639.6524444456081</v>
      </c>
      <c r="AI152" s="18">
        <f>AH152/2</f>
        <v>-2319.8262222228041</v>
      </c>
      <c r="AJ152" s="20">
        <f>AF152-AI152</f>
        <v>60739.001604787714</v>
      </c>
    </row>
    <row r="153" spans="1:36" ht="24" customHeight="1" x14ac:dyDescent="0.25">
      <c r="A153" s="21" t="s">
        <v>300</v>
      </c>
      <c r="B153" s="22" t="s">
        <v>301</v>
      </c>
      <c r="C153" s="25"/>
      <c r="D153" s="25">
        <v>106582.17445987681</v>
      </c>
      <c r="E153" s="25">
        <v>156944.45764285716</v>
      </c>
      <c r="F153" s="25"/>
      <c r="G153" s="25"/>
      <c r="H153" s="25">
        <v>235191.58174444601</v>
      </c>
      <c r="I153" s="25"/>
      <c r="J153" s="25"/>
      <c r="K153" s="25"/>
      <c r="L153" s="25"/>
      <c r="M153" s="25">
        <v>246977.29199444017</v>
      </c>
      <c r="N153" s="25"/>
      <c r="O153" s="25"/>
      <c r="P153" s="25">
        <v>216135.36</v>
      </c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9">
        <v>55552.064106870719</v>
      </c>
      <c r="AE153" s="13">
        <f>SUM(C153:AD153)</f>
        <v>1017382.9299484908</v>
      </c>
      <c r="AF153" s="17">
        <f>AE153*$AF$3</f>
        <v>306481.82563196169</v>
      </c>
      <c r="AG153" s="18">
        <v>347746.62695040554</v>
      </c>
      <c r="AH153" s="18">
        <f>AF153-AG153</f>
        <v>-41264.801318443846</v>
      </c>
      <c r="AI153" s="18">
        <f>AH153/2</f>
        <v>-20632.400659221923</v>
      </c>
      <c r="AJ153" s="20">
        <f>AF153-AI153</f>
        <v>327114.22629118362</v>
      </c>
    </row>
    <row r="154" spans="1:36" ht="54" customHeight="1" x14ac:dyDescent="0.25">
      <c r="A154" s="21" t="s">
        <v>302</v>
      </c>
      <c r="B154" s="22" t="s">
        <v>303</v>
      </c>
      <c r="C154" s="25"/>
      <c r="D154" s="25">
        <v>99631.16308205876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9"/>
      <c r="AE154" s="13">
        <f>SUM(C154:AD154)</f>
        <v>99631.16308205876</v>
      </c>
      <c r="AF154" s="17">
        <f>AE154*$AF$3</f>
        <v>30013.419581131595</v>
      </c>
      <c r="AG154" s="18">
        <v>25082.552065901276</v>
      </c>
      <c r="AH154" s="18">
        <f>AF154-AG154</f>
        <v>4930.8675152303185</v>
      </c>
      <c r="AI154" s="18">
        <f>AH154/2</f>
        <v>2465.4337576151593</v>
      </c>
      <c r="AJ154" s="20">
        <f>AF154-AI154</f>
        <v>27547.985823516436</v>
      </c>
    </row>
    <row r="155" spans="1:36" s="5" customFormat="1" x14ac:dyDescent="0.25">
      <c r="A155" s="21" t="s">
        <v>304</v>
      </c>
      <c r="B155" s="22" t="s">
        <v>305</v>
      </c>
      <c r="C155" s="25">
        <v>106522.73675977212</v>
      </c>
      <c r="D155" s="25">
        <v>349867.57268350868</v>
      </c>
      <c r="E155" s="25">
        <v>1412500.1187857143</v>
      </c>
      <c r="F155" s="25"/>
      <c r="G155" s="25"/>
      <c r="H155" s="25"/>
      <c r="I155" s="25">
        <v>2618451.9397244626</v>
      </c>
      <c r="J155" s="25">
        <v>85614.077669918188</v>
      </c>
      <c r="K155" s="25">
        <v>209053.63299854123</v>
      </c>
      <c r="L155" s="25">
        <v>295266.59999999998</v>
      </c>
      <c r="M155" s="25">
        <v>145280.7599967295</v>
      </c>
      <c r="N155" s="25"/>
      <c r="O155" s="25">
        <v>787146.09247004008</v>
      </c>
      <c r="P155" s="25">
        <v>765479.39999999991</v>
      </c>
      <c r="Q155" s="25"/>
      <c r="R155" s="25"/>
      <c r="S155" s="25"/>
      <c r="T155" s="25"/>
      <c r="U155" s="25"/>
      <c r="V155" s="25">
        <v>83643.103852552827</v>
      </c>
      <c r="W155" s="25">
        <v>411138</v>
      </c>
      <c r="X155" s="25">
        <v>2033759.2799999998</v>
      </c>
      <c r="Y155" s="25">
        <v>1025231.799185142</v>
      </c>
      <c r="Z155" s="25">
        <v>155855.50883402341</v>
      </c>
      <c r="AA155" s="25"/>
      <c r="AB155" s="25">
        <v>204450</v>
      </c>
      <c r="AC155" s="25"/>
      <c r="AD155" s="29">
        <v>46293.386755725594</v>
      </c>
      <c r="AE155" s="13">
        <f>SUM(C155:AD155)</f>
        <v>10735554.009716131</v>
      </c>
      <c r="AF155" s="17">
        <f>AE155*$AF$3</f>
        <v>3234035.184996576</v>
      </c>
      <c r="AG155" s="18">
        <v>3528905.3023980139</v>
      </c>
      <c r="AH155" s="18">
        <f>AF155-AG155</f>
        <v>-294870.11740143783</v>
      </c>
      <c r="AI155" s="18">
        <f>AH155/2</f>
        <v>-147435.05870071892</v>
      </c>
      <c r="AJ155" s="20">
        <f>AF155-AI155</f>
        <v>3381470.243697295</v>
      </c>
    </row>
    <row r="156" spans="1:36" ht="24" x14ac:dyDescent="0.25">
      <c r="A156" s="21" t="s">
        <v>449</v>
      </c>
      <c r="B156" s="22" t="s">
        <v>450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>
        <v>35387.467014541588</v>
      </c>
      <c r="W156" s="25"/>
      <c r="X156" s="25"/>
      <c r="Y156" s="25"/>
      <c r="Z156" s="25"/>
      <c r="AA156" s="25"/>
      <c r="AB156" s="25"/>
      <c r="AC156" s="25"/>
      <c r="AD156" s="29"/>
      <c r="AE156" s="13">
        <f>SUM(C156:AD156)</f>
        <v>35387.467014541588</v>
      </c>
      <c r="AF156" s="17">
        <f>AE156*$AF$3</f>
        <v>10660.308106070379</v>
      </c>
      <c r="AG156" s="18">
        <v>0</v>
      </c>
      <c r="AH156" s="18">
        <f>AF156-AG156</f>
        <v>10660.308106070379</v>
      </c>
      <c r="AI156" s="18">
        <f>AH156/2</f>
        <v>5330.1540530351895</v>
      </c>
      <c r="AJ156" s="20">
        <f>AF156-AI156</f>
        <v>5330.1540530351895</v>
      </c>
    </row>
    <row r="157" spans="1:36" x14ac:dyDescent="0.25">
      <c r="A157" s="4" t="s">
        <v>306</v>
      </c>
      <c r="B157" s="22" t="s">
        <v>307</v>
      </c>
      <c r="C157" s="6"/>
      <c r="D157" s="6"/>
      <c r="E157" s="6"/>
      <c r="F157" s="6"/>
      <c r="G157" s="6"/>
      <c r="H157" s="6"/>
      <c r="I157" s="6"/>
      <c r="J157" s="6"/>
      <c r="K157" s="8"/>
      <c r="L157" s="8"/>
      <c r="M157" s="6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11"/>
      <c r="AE157" s="13"/>
      <c r="AF157" s="17">
        <f>AE157*$AF$3</f>
        <v>0</v>
      </c>
      <c r="AG157" s="18">
        <v>4342.5913271452382</v>
      </c>
      <c r="AH157" s="18">
        <f>AF157-AG157</f>
        <v>-4342.5913271452382</v>
      </c>
      <c r="AI157" s="18">
        <f>AH157/2</f>
        <v>-2171.2956635726191</v>
      </c>
      <c r="AJ157" s="20">
        <f>AF157-AI157</f>
        <v>2171.2956635726191</v>
      </c>
    </row>
    <row r="158" spans="1:36" x14ac:dyDescent="0.25">
      <c r="A158" s="4" t="s">
        <v>308</v>
      </c>
      <c r="B158" s="22" t="s">
        <v>309</v>
      </c>
      <c r="C158" s="6"/>
      <c r="D158" s="6"/>
      <c r="E158" s="6"/>
      <c r="F158" s="6"/>
      <c r="G158" s="6"/>
      <c r="H158" s="6"/>
      <c r="I158" s="6"/>
      <c r="J158" s="6"/>
      <c r="K158" s="8"/>
      <c r="L158" s="8"/>
      <c r="M158" s="6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11"/>
      <c r="AE158" s="13"/>
      <c r="AF158" s="17">
        <f>AE158*$AF$3</f>
        <v>0</v>
      </c>
      <c r="AG158" s="18">
        <v>1461.2557704067015</v>
      </c>
      <c r="AH158" s="18">
        <f>AF158-AG158</f>
        <v>-1461.2557704067015</v>
      </c>
      <c r="AI158" s="18">
        <f>AH158/2</f>
        <v>-730.62788520335073</v>
      </c>
      <c r="AJ158" s="20">
        <f>AF158-AI158</f>
        <v>730.62788520335073</v>
      </c>
    </row>
    <row r="159" spans="1:36" x14ac:dyDescent="0.25">
      <c r="A159" s="21" t="s">
        <v>451</v>
      </c>
      <c r="B159" s="22" t="s">
        <v>452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9">
        <v>27776.03205343536</v>
      </c>
      <c r="AE159" s="13">
        <f>SUM(C159:AD159)</f>
        <v>27776.03205343536</v>
      </c>
      <c r="AF159" s="17">
        <f>AE159*$AF$3</f>
        <v>8367.3991001399554</v>
      </c>
      <c r="AG159" s="18">
        <v>0</v>
      </c>
      <c r="AH159" s="18">
        <f>AF159-AG159</f>
        <v>8367.3991001399554</v>
      </c>
      <c r="AI159" s="18">
        <f>AH159/2</f>
        <v>4183.6995500699777</v>
      </c>
      <c r="AJ159" s="20">
        <f>AF159-AI159</f>
        <v>4183.6995500699777</v>
      </c>
    </row>
    <row r="160" spans="1:36" x14ac:dyDescent="0.25">
      <c r="A160" s="21" t="s">
        <v>310</v>
      </c>
      <c r="B160" s="22" t="s">
        <v>311</v>
      </c>
      <c r="C160" s="25"/>
      <c r="D160" s="25">
        <v>48657.079644726371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9"/>
      <c r="AE160" s="13">
        <f>SUM(C160:AD160)</f>
        <v>48657.079644726371</v>
      </c>
      <c r="AF160" s="17">
        <f>AE160*$AF$3</f>
        <v>14657.716539622408</v>
      </c>
      <c r="AG160" s="18">
        <v>41482.730582197968</v>
      </c>
      <c r="AH160" s="18">
        <f>AF160-AG160</f>
        <v>-26825.01404257556</v>
      </c>
      <c r="AI160" s="18">
        <f>AH160/2</f>
        <v>-13412.50702128778</v>
      </c>
      <c r="AJ160" s="20">
        <f>AF160-AI160</f>
        <v>28070.223560910188</v>
      </c>
    </row>
    <row r="161" spans="1:36" ht="24" x14ac:dyDescent="0.25">
      <c r="A161" s="21" t="s">
        <v>312</v>
      </c>
      <c r="B161" s="22" t="s">
        <v>313</v>
      </c>
      <c r="C161" s="25"/>
      <c r="D161" s="25">
        <v>37072.060681696283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>
        <v>74216.908968582575</v>
      </c>
      <c r="AA161" s="25"/>
      <c r="AB161" s="25"/>
      <c r="AC161" s="25"/>
      <c r="AD161" s="29"/>
      <c r="AE161" s="13">
        <f>SUM(C161:AD161)</f>
        <v>111288.96965027886</v>
      </c>
      <c r="AF161" s="17">
        <f>AE161*$AF$3</f>
        <v>33525.279014504697</v>
      </c>
      <c r="AG161" s="18">
        <v>41993.497124074442</v>
      </c>
      <c r="AH161" s="18">
        <f>AF161-AG161</f>
        <v>-8468.2181095697451</v>
      </c>
      <c r="AI161" s="18">
        <f>AH161/2</f>
        <v>-4234.1090547848726</v>
      </c>
      <c r="AJ161" s="20">
        <f>AF161-AI161</f>
        <v>37759.388069289569</v>
      </c>
    </row>
    <row r="162" spans="1:36" x14ac:dyDescent="0.25">
      <c r="A162" s="4" t="s">
        <v>314</v>
      </c>
      <c r="B162" s="22" t="s">
        <v>315</v>
      </c>
      <c r="C162" s="6"/>
      <c r="D162" s="6"/>
      <c r="E162" s="6"/>
      <c r="F162" s="6"/>
      <c r="G162" s="6"/>
      <c r="H162" s="6"/>
      <c r="I162" s="6"/>
      <c r="J162" s="6"/>
      <c r="K162" s="8"/>
      <c r="L162" s="8"/>
      <c r="M162" s="6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11"/>
      <c r="AE162" s="13"/>
      <c r="AF162" s="17">
        <f>AE162*$AF$3</f>
        <v>0</v>
      </c>
      <c r="AG162" s="18">
        <v>15027.343986539066</v>
      </c>
      <c r="AH162" s="18">
        <f>AF162-AG162</f>
        <v>-15027.343986539066</v>
      </c>
      <c r="AI162" s="18">
        <f>AH162/2</f>
        <v>-7513.6719932695332</v>
      </c>
      <c r="AJ162" s="20">
        <f>AF162-AI162</f>
        <v>7513.6719932695332</v>
      </c>
    </row>
    <row r="163" spans="1:36" ht="24" x14ac:dyDescent="0.25">
      <c r="A163" s="21" t="s">
        <v>316</v>
      </c>
      <c r="B163" s="22" t="s">
        <v>418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>
        <v>102226.76525584937</v>
      </c>
      <c r="P163" s="25"/>
      <c r="Q163" s="25"/>
      <c r="R163" s="25"/>
      <c r="S163" s="25"/>
      <c r="T163" s="25"/>
      <c r="U163" s="25"/>
      <c r="V163" s="25"/>
      <c r="W163" s="25"/>
      <c r="X163" s="25">
        <v>205797.06999999998</v>
      </c>
      <c r="Y163" s="25"/>
      <c r="Z163" s="25"/>
      <c r="AA163" s="25"/>
      <c r="AB163" s="25"/>
      <c r="AC163" s="25"/>
      <c r="AD163" s="29"/>
      <c r="AE163" s="13">
        <f>SUM(C163:AD163)</f>
        <v>308023.83525584935</v>
      </c>
      <c r="AF163" s="17">
        <f>AE163*$AF$3</f>
        <v>92790.732563353391</v>
      </c>
      <c r="AG163" s="18">
        <v>38379.848595490934</v>
      </c>
      <c r="AH163" s="18">
        <f>AF163-AG163</f>
        <v>54410.883967862457</v>
      </c>
      <c r="AI163" s="18">
        <f>AH163/2</f>
        <v>27205.441983931229</v>
      </c>
      <c r="AJ163" s="20">
        <f>AF163-AI163</f>
        <v>65585.290579422159</v>
      </c>
    </row>
    <row r="164" spans="1:36" ht="24" x14ac:dyDescent="0.25">
      <c r="A164" s="4" t="s">
        <v>317</v>
      </c>
      <c r="B164" s="22" t="s">
        <v>318</v>
      </c>
      <c r="C164" s="6"/>
      <c r="D164" s="6"/>
      <c r="E164" s="6"/>
      <c r="F164" s="6"/>
      <c r="G164" s="6"/>
      <c r="H164" s="6"/>
      <c r="I164" s="6"/>
      <c r="J164" s="6"/>
      <c r="K164" s="8"/>
      <c r="L164" s="8"/>
      <c r="M164" s="6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11"/>
      <c r="AE164" s="13"/>
      <c r="AF164" s="17">
        <f>AE164*$AF$3</f>
        <v>0</v>
      </c>
      <c r="AG164" s="18">
        <v>7767.4574911762611</v>
      </c>
      <c r="AH164" s="18">
        <f>AF164-AG164</f>
        <v>-7767.4574911762611</v>
      </c>
      <c r="AI164" s="18">
        <f>AH164/2</f>
        <v>-3883.7287455881306</v>
      </c>
      <c r="AJ164" s="20">
        <f>AF164-AI164</f>
        <v>3883.7287455881306</v>
      </c>
    </row>
    <row r="165" spans="1:36" ht="24" x14ac:dyDescent="0.25">
      <c r="A165" s="4" t="s">
        <v>424</v>
      </c>
      <c r="B165" s="22" t="s">
        <v>425</v>
      </c>
      <c r="C165" s="6"/>
      <c r="D165" s="6"/>
      <c r="E165" s="6"/>
      <c r="F165" s="6"/>
      <c r="G165" s="6"/>
      <c r="H165" s="6"/>
      <c r="I165" s="6"/>
      <c r="J165" s="6"/>
      <c r="K165" s="8"/>
      <c r="L165" s="8"/>
      <c r="M165" s="6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11"/>
      <c r="AE165" s="13"/>
      <c r="AF165" s="17">
        <f>AE165*$AF$3</f>
        <v>0</v>
      </c>
      <c r="AG165" s="18">
        <v>2384.0745964340576</v>
      </c>
      <c r="AH165" s="18">
        <f>AF165-AG165</f>
        <v>-2384.0745964340576</v>
      </c>
      <c r="AI165" s="18">
        <f>AH165/2</f>
        <v>-1192.0372982170288</v>
      </c>
      <c r="AJ165" s="20">
        <f>AF165-AI165</f>
        <v>1192.0372982170288</v>
      </c>
    </row>
    <row r="166" spans="1:36" x14ac:dyDescent="0.25">
      <c r="A166" s="21" t="s">
        <v>319</v>
      </c>
      <c r="B166" s="22" t="s">
        <v>320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>
        <v>385927.92663662939</v>
      </c>
      <c r="AA166" s="25"/>
      <c r="AB166" s="25"/>
      <c r="AC166" s="25"/>
      <c r="AD166" s="29"/>
      <c r="AE166" s="13">
        <f>SUM(C166:AD166)</f>
        <v>385927.92663662939</v>
      </c>
      <c r="AF166" s="17">
        <f>AE166*$AF$3</f>
        <v>116258.9739184442</v>
      </c>
      <c r="AG166" s="18">
        <v>83535.181777164456</v>
      </c>
      <c r="AH166" s="18">
        <f>AF166-AG166</f>
        <v>32723.792141279744</v>
      </c>
      <c r="AI166" s="18">
        <f>AH166/2</f>
        <v>16361.896070639872</v>
      </c>
      <c r="AJ166" s="20">
        <f>AF166-AI166</f>
        <v>99897.077847804321</v>
      </c>
    </row>
    <row r="167" spans="1:36" x14ac:dyDescent="0.25">
      <c r="A167" s="21" t="s">
        <v>321</v>
      </c>
      <c r="B167" s="22" t="s">
        <v>322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>
        <v>368016.3549210577</v>
      </c>
      <c r="P167" s="25">
        <v>108067.68</v>
      </c>
      <c r="Q167" s="25"/>
      <c r="R167" s="25">
        <v>398721</v>
      </c>
      <c r="S167" s="25"/>
      <c r="T167" s="25"/>
      <c r="U167" s="25"/>
      <c r="V167" s="25">
        <v>57906.764205613501</v>
      </c>
      <c r="W167" s="25"/>
      <c r="X167" s="25"/>
      <c r="Y167" s="25"/>
      <c r="Z167" s="25"/>
      <c r="AA167" s="25"/>
      <c r="AB167" s="25"/>
      <c r="AC167" s="25"/>
      <c r="AD167" s="29"/>
      <c r="AE167" s="13">
        <f>SUM(C167:AD167)</f>
        <v>932711.79912667128</v>
      </c>
      <c r="AF167" s="17">
        <f>AE167*$AF$3</f>
        <v>280975.04545243992</v>
      </c>
      <c r="AG167" s="18">
        <v>152693.70034931789</v>
      </c>
      <c r="AH167" s="18">
        <f>AF167-AG167</f>
        <v>128281.34510312203</v>
      </c>
      <c r="AI167" s="18">
        <f>AH167/2</f>
        <v>64140.672551561016</v>
      </c>
      <c r="AJ167" s="20">
        <f>AF167-AI167</f>
        <v>216834.37290087889</v>
      </c>
    </row>
    <row r="168" spans="1:36" x14ac:dyDescent="0.25">
      <c r="A168" s="4" t="s">
        <v>323</v>
      </c>
      <c r="B168" s="22" t="s">
        <v>324</v>
      </c>
      <c r="C168" s="6"/>
      <c r="D168" s="6"/>
      <c r="E168" s="6"/>
      <c r="F168" s="6"/>
      <c r="G168" s="6"/>
      <c r="H168" s="6"/>
      <c r="I168" s="6"/>
      <c r="J168" s="6"/>
      <c r="K168" s="8"/>
      <c r="L168" s="8"/>
      <c r="M168" s="6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11"/>
      <c r="AE168" s="13"/>
      <c r="AF168" s="17">
        <f>AE168*$AF$3</f>
        <v>0</v>
      </c>
      <c r="AG168" s="18">
        <v>4455.1490834739288</v>
      </c>
      <c r="AH168" s="18">
        <f>AF168-AG168</f>
        <v>-4455.1490834739288</v>
      </c>
      <c r="AI168" s="18">
        <f>AH168/2</f>
        <v>-2227.5745417369644</v>
      </c>
      <c r="AJ168" s="20">
        <f>AF168-AI168</f>
        <v>2227.5745417369644</v>
      </c>
    </row>
    <row r="169" spans="1:36" ht="24" x14ac:dyDescent="0.25">
      <c r="A169" s="21" t="s">
        <v>325</v>
      </c>
      <c r="B169" s="22" t="s">
        <v>326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>
        <v>216135.36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9"/>
      <c r="AE169" s="13">
        <f>SUM(C169:AD169)</f>
        <v>216135.36</v>
      </c>
      <c r="AF169" s="17">
        <f>AE169*$AF$3</f>
        <v>65109.761296835408</v>
      </c>
      <c r="AG169" s="18">
        <v>58175.737715746312</v>
      </c>
      <c r="AH169" s="18">
        <f>AF169-AG169</f>
        <v>6934.0235810890954</v>
      </c>
      <c r="AI169" s="18">
        <f>AH169/2</f>
        <v>3467.0117905445477</v>
      </c>
      <c r="AJ169" s="20">
        <f>AF169-AI169</f>
        <v>61642.749506290857</v>
      </c>
    </row>
    <row r="170" spans="1:36" ht="24" x14ac:dyDescent="0.25">
      <c r="A170" s="21" t="s">
        <v>327</v>
      </c>
      <c r="B170" s="22" t="s">
        <v>328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>
        <v>38604.509470409001</v>
      </c>
      <c r="W170" s="25"/>
      <c r="X170" s="25"/>
      <c r="Y170" s="25">
        <v>565191.88929437322</v>
      </c>
      <c r="Z170" s="25"/>
      <c r="AA170" s="25"/>
      <c r="AB170" s="25"/>
      <c r="AC170" s="25"/>
      <c r="AD170" s="29"/>
      <c r="AE170" s="13">
        <f>SUM(C170:AD170)</f>
        <v>603796.39876478224</v>
      </c>
      <c r="AF170" s="17">
        <f>AE170*$AF$3</f>
        <v>181890.82709772163</v>
      </c>
      <c r="AG170" s="18">
        <v>62124.776312527982</v>
      </c>
      <c r="AH170" s="18">
        <f>AF170-AG170</f>
        <v>119766.05078519366</v>
      </c>
      <c r="AI170" s="18">
        <f>AH170/2</f>
        <v>59883.025392596828</v>
      </c>
      <c r="AJ170" s="20">
        <f>AF170-AI170</f>
        <v>122007.8017051248</v>
      </c>
    </row>
    <row r="171" spans="1:36" ht="24" x14ac:dyDescent="0.25">
      <c r="A171" s="4" t="s">
        <v>329</v>
      </c>
      <c r="B171" s="22" t="s">
        <v>330</v>
      </c>
      <c r="C171" s="6"/>
      <c r="D171" s="6"/>
      <c r="E171" s="6"/>
      <c r="F171" s="6"/>
      <c r="G171" s="6"/>
      <c r="H171" s="6"/>
      <c r="I171" s="6"/>
      <c r="J171" s="6"/>
      <c r="K171" s="8"/>
      <c r="L171" s="8"/>
      <c r="M171" s="6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11"/>
      <c r="AE171" s="13"/>
      <c r="AF171" s="17">
        <f>AE171*$AF$3</f>
        <v>0</v>
      </c>
      <c r="AG171" s="18">
        <v>9315.3008340279976</v>
      </c>
      <c r="AH171" s="18">
        <f>AF171-AG171</f>
        <v>-9315.3008340279976</v>
      </c>
      <c r="AI171" s="18">
        <f>AH171/2</f>
        <v>-4657.6504170139988</v>
      </c>
      <c r="AJ171" s="20">
        <f>AF171-AI171</f>
        <v>4657.6504170139988</v>
      </c>
    </row>
    <row r="172" spans="1:36" x14ac:dyDescent="0.25">
      <c r="A172" s="21" t="s">
        <v>453</v>
      </c>
      <c r="B172" s="22" t="s">
        <v>454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>
        <v>157727.96910540649</v>
      </c>
      <c r="Z172" s="25"/>
      <c r="AA172" s="25"/>
      <c r="AB172" s="25"/>
      <c r="AC172" s="25"/>
      <c r="AD172" s="29"/>
      <c r="AE172" s="13">
        <f>SUM(C172:AD172)</f>
        <v>157727.96910540649</v>
      </c>
      <c r="AF172" s="17">
        <f>AE172*$AF$3</f>
        <v>47514.809322674679</v>
      </c>
      <c r="AG172" s="18">
        <v>0</v>
      </c>
      <c r="AH172" s="18">
        <f>AF172-AG172</f>
        <v>47514.809322674679</v>
      </c>
      <c r="AI172" s="18">
        <f>AH172/2</f>
        <v>23757.404661337339</v>
      </c>
      <c r="AJ172" s="20">
        <f>AF172-AI172</f>
        <v>23757.404661337339</v>
      </c>
    </row>
    <row r="173" spans="1:36" ht="24" x14ac:dyDescent="0.25">
      <c r="A173" s="21" t="s">
        <v>331</v>
      </c>
      <c r="B173" s="22" t="s">
        <v>332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>
        <v>184008.17746052885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>
        <v>111325.36345287386</v>
      </c>
      <c r="AA173" s="25"/>
      <c r="AB173" s="25"/>
      <c r="AC173" s="25"/>
      <c r="AD173" s="29"/>
      <c r="AE173" s="13">
        <f>SUM(C173:AD173)</f>
        <v>295333.54091340268</v>
      </c>
      <c r="AF173" s="17">
        <f>AE173*$AF$3</f>
        <v>88967.841041007006</v>
      </c>
      <c r="AG173" s="18">
        <v>103313.12692635515</v>
      </c>
      <c r="AH173" s="18">
        <f>AF173-AG173</f>
        <v>-14345.285885348145</v>
      </c>
      <c r="AI173" s="18">
        <f>AH173/2</f>
        <v>-7172.6429426740724</v>
      </c>
      <c r="AJ173" s="20">
        <f>AF173-AI173</f>
        <v>96140.483983681072</v>
      </c>
    </row>
    <row r="174" spans="1:36" x14ac:dyDescent="0.25">
      <c r="A174" s="21" t="s">
        <v>333</v>
      </c>
      <c r="B174" s="22" t="s">
        <v>334</v>
      </c>
      <c r="C174" s="25"/>
      <c r="D174" s="25"/>
      <c r="E174" s="25"/>
      <c r="F174" s="25"/>
      <c r="G174" s="25"/>
      <c r="H174" s="25">
        <v>172718.81784357753</v>
      </c>
      <c r="I174" s="25"/>
      <c r="J174" s="25"/>
      <c r="K174" s="25"/>
      <c r="L174" s="25"/>
      <c r="M174" s="25">
        <v>329303.05599258689</v>
      </c>
      <c r="N174" s="25"/>
      <c r="O174" s="25"/>
      <c r="P174" s="25">
        <v>333208.68</v>
      </c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9">
        <v>92586.773511451189</v>
      </c>
      <c r="AE174" s="13">
        <f>SUM(C174:AD174)</f>
        <v>927817.32734761562</v>
      </c>
      <c r="AF174" s="17">
        <f>AE174*$AF$3</f>
        <v>279500.60883453343</v>
      </c>
      <c r="AG174" s="18">
        <v>302224.59248923825</v>
      </c>
      <c r="AH174" s="18">
        <f>AF174-AG174</f>
        <v>-22723.983654704818</v>
      </c>
      <c r="AI174" s="18">
        <f>AH174/2</f>
        <v>-11361.991827352409</v>
      </c>
      <c r="AJ174" s="20">
        <f>AF174-AI174</f>
        <v>290862.60066188581</v>
      </c>
    </row>
    <row r="175" spans="1:36" x14ac:dyDescent="0.25">
      <c r="A175" s="4" t="s">
        <v>335</v>
      </c>
      <c r="B175" s="22" t="s">
        <v>336</v>
      </c>
      <c r="C175" s="6"/>
      <c r="D175" s="6"/>
      <c r="E175" s="6"/>
      <c r="F175" s="6"/>
      <c r="G175" s="6"/>
      <c r="H175" s="6"/>
      <c r="I175" s="6"/>
      <c r="J175" s="6"/>
      <c r="K175" s="8"/>
      <c r="L175" s="8"/>
      <c r="M175" s="6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11"/>
      <c r="AE175" s="13"/>
      <c r="AF175" s="17">
        <f>AE175*$AF$3</f>
        <v>0</v>
      </c>
      <c r="AG175" s="18">
        <v>8727.8294760600438</v>
      </c>
      <c r="AH175" s="18">
        <f>AF175-AG175</f>
        <v>-8727.8294760600438</v>
      </c>
      <c r="AI175" s="18">
        <f>AH175/2</f>
        <v>-4363.9147380300219</v>
      </c>
      <c r="AJ175" s="20">
        <f>AF175-AI175</f>
        <v>4363.9147380300219</v>
      </c>
    </row>
    <row r="176" spans="1:36" ht="24" x14ac:dyDescent="0.25">
      <c r="A176" s="21" t="s">
        <v>337</v>
      </c>
      <c r="B176" s="22" t="s">
        <v>338</v>
      </c>
      <c r="C176" s="25">
        <v>275489.83644768654</v>
      </c>
      <c r="D176" s="25">
        <v>1554709.5448386378</v>
      </c>
      <c r="E176" s="25">
        <v>1037577.24775</v>
      </c>
      <c r="F176" s="25"/>
      <c r="G176" s="25"/>
      <c r="H176" s="25">
        <v>242541.31867395996</v>
      </c>
      <c r="I176" s="25">
        <v>5534090.1425464861</v>
      </c>
      <c r="J176" s="25">
        <v>190253.50593315152</v>
      </c>
      <c r="K176" s="25">
        <v>618450.33095401782</v>
      </c>
      <c r="L176" s="25">
        <v>842056.6</v>
      </c>
      <c r="M176" s="25">
        <v>1123504.5439747081</v>
      </c>
      <c r="N176" s="25">
        <v>521443.34666666662</v>
      </c>
      <c r="O176" s="25">
        <v>7636339.3646119479</v>
      </c>
      <c r="P176" s="25">
        <v>1864167.48</v>
      </c>
      <c r="Q176" s="25">
        <v>373148.05375976424</v>
      </c>
      <c r="R176" s="25">
        <v>316227</v>
      </c>
      <c r="S176" s="25">
        <v>31540.739999999998</v>
      </c>
      <c r="T176" s="25">
        <v>219570</v>
      </c>
      <c r="U176" s="25">
        <v>567732</v>
      </c>
      <c r="V176" s="25">
        <v>344223.54277781356</v>
      </c>
      <c r="W176" s="25">
        <v>7537530</v>
      </c>
      <c r="X176" s="25">
        <v>7166580.3199999994</v>
      </c>
      <c r="Y176" s="25">
        <v>1235535.7579923507</v>
      </c>
      <c r="Z176" s="25">
        <v>838651.07134498307</v>
      </c>
      <c r="AA176" s="25">
        <v>85375</v>
      </c>
      <c r="AB176" s="25">
        <v>313490</v>
      </c>
      <c r="AC176" s="25"/>
      <c r="AD176" s="29">
        <v>296277.67523664382</v>
      </c>
      <c r="AE176" s="13">
        <f>SUM(C176:AD176)</f>
        <v>40766504.423508815</v>
      </c>
      <c r="AF176" s="17">
        <f>AE176*$AF$3</f>
        <v>12280717.842379164</v>
      </c>
      <c r="AG176" s="18">
        <v>12391227.351139162</v>
      </c>
      <c r="AH176" s="18">
        <f>AF176-AG176</f>
        <v>-110509.50875999779</v>
      </c>
      <c r="AI176" s="18">
        <f>AH176/2</f>
        <v>-55254.754379998893</v>
      </c>
      <c r="AJ176" s="20">
        <f>AF176-AI176</f>
        <v>12335972.596759163</v>
      </c>
    </row>
    <row r="177" spans="1:36" x14ac:dyDescent="0.25">
      <c r="A177" s="4" t="s">
        <v>339</v>
      </c>
      <c r="B177" s="22" t="s">
        <v>340</v>
      </c>
      <c r="C177" s="6"/>
      <c r="D177" s="6"/>
      <c r="E177" s="6"/>
      <c r="F177" s="6"/>
      <c r="G177" s="6"/>
      <c r="H177" s="6"/>
      <c r="I177" s="6"/>
      <c r="J177" s="6"/>
      <c r="K177" s="8"/>
      <c r="L177" s="8"/>
      <c r="M177" s="6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11"/>
      <c r="AE177" s="13"/>
      <c r="AF177" s="17">
        <f>AE177*$AF$3</f>
        <v>0</v>
      </c>
      <c r="AG177" s="18">
        <v>7867.1851262309028</v>
      </c>
      <c r="AH177" s="18">
        <f>AF177-AG177</f>
        <v>-7867.1851262309028</v>
      </c>
      <c r="AI177" s="18">
        <f>AH177/2</f>
        <v>-3933.5925631154514</v>
      </c>
      <c r="AJ177" s="20">
        <f>AF177-AI177</f>
        <v>3933.5925631154514</v>
      </c>
    </row>
    <row r="178" spans="1:36" x14ac:dyDescent="0.25">
      <c r="A178" s="21" t="s">
        <v>341</v>
      </c>
      <c r="B178" s="22" t="s">
        <v>342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>
        <v>252157.91999999998</v>
      </c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9">
        <v>27776.03205343536</v>
      </c>
      <c r="AE178" s="13">
        <f>SUM(C178:AD178)</f>
        <v>279933.95205343532</v>
      </c>
      <c r="AF178" s="17">
        <f>AE178*$AF$3</f>
        <v>84328.78727978126</v>
      </c>
      <c r="AG178" s="18">
        <v>14444.636553885997</v>
      </c>
      <c r="AH178" s="18">
        <f>AF178-AG178</f>
        <v>69884.150725895262</v>
      </c>
      <c r="AI178" s="18">
        <f>AH178/2</f>
        <v>34942.075362947631</v>
      </c>
      <c r="AJ178" s="20">
        <f>AF178-AI178</f>
        <v>49386.711916833628</v>
      </c>
    </row>
    <row r="179" spans="1:36" x14ac:dyDescent="0.25">
      <c r="A179" s="4" t="s">
        <v>343</v>
      </c>
      <c r="B179" s="22" t="s">
        <v>344</v>
      </c>
      <c r="C179" s="6"/>
      <c r="D179" s="6"/>
      <c r="E179" s="6"/>
      <c r="F179" s="6"/>
      <c r="G179" s="6"/>
      <c r="H179" s="6"/>
      <c r="I179" s="6"/>
      <c r="J179" s="6"/>
      <c r="K179" s="8"/>
      <c r="L179" s="8"/>
      <c r="M179" s="6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11"/>
      <c r="AE179" s="13"/>
      <c r="AF179" s="17">
        <f>AE179*$AF$3</f>
        <v>0</v>
      </c>
      <c r="AG179" s="18">
        <v>9275.6737207069709</v>
      </c>
      <c r="AH179" s="18">
        <f>AF179-AG179</f>
        <v>-9275.6737207069709</v>
      </c>
      <c r="AI179" s="18">
        <f>AH179/2</f>
        <v>-4637.8368603534855</v>
      </c>
      <c r="AJ179" s="20">
        <f>AF179-AI179</f>
        <v>4637.8368603534855</v>
      </c>
    </row>
    <row r="180" spans="1:36" x14ac:dyDescent="0.25">
      <c r="A180" s="21" t="s">
        <v>345</v>
      </c>
      <c r="B180" s="22" t="s">
        <v>346</v>
      </c>
      <c r="C180" s="25">
        <v>55097.967289537308</v>
      </c>
      <c r="D180" s="25">
        <v>164507.26927502727</v>
      </c>
      <c r="E180" s="25">
        <v>200540.14032142857</v>
      </c>
      <c r="F180" s="25"/>
      <c r="G180" s="25"/>
      <c r="H180" s="25"/>
      <c r="I180" s="25"/>
      <c r="J180" s="25"/>
      <c r="K180" s="25"/>
      <c r="L180" s="25"/>
      <c r="M180" s="25">
        <v>106539.22399760163</v>
      </c>
      <c r="N180" s="25"/>
      <c r="O180" s="25">
        <v>327125.64881871798</v>
      </c>
      <c r="P180" s="25">
        <v>189118.44</v>
      </c>
      <c r="Q180" s="25"/>
      <c r="R180" s="25"/>
      <c r="S180" s="25"/>
      <c r="T180" s="25"/>
      <c r="U180" s="25"/>
      <c r="V180" s="25"/>
      <c r="W180" s="25"/>
      <c r="X180" s="25"/>
      <c r="Y180" s="25">
        <v>289167.94335991185</v>
      </c>
      <c r="Z180" s="25"/>
      <c r="AA180" s="25"/>
      <c r="AB180" s="25"/>
      <c r="AC180" s="25"/>
      <c r="AD180" s="29">
        <v>138880.16026717678</v>
      </c>
      <c r="AE180" s="13">
        <f>SUM(C180:AD180)</f>
        <v>1470976.7933294014</v>
      </c>
      <c r="AF180" s="17">
        <f>AE180*$AF$3</f>
        <v>443124.84494375065</v>
      </c>
      <c r="AG180" s="18">
        <v>531020.62826955644</v>
      </c>
      <c r="AH180" s="18">
        <f>AF180-AG180</f>
        <v>-87895.783325805794</v>
      </c>
      <c r="AI180" s="18">
        <f>AH180/2</f>
        <v>-43947.891662902897</v>
      </c>
      <c r="AJ180" s="20">
        <f>AF180-AI180</f>
        <v>487072.73660665355</v>
      </c>
    </row>
    <row r="181" spans="1:36" x14ac:dyDescent="0.25">
      <c r="A181" s="21" t="s">
        <v>347</v>
      </c>
      <c r="B181" s="22" t="s">
        <v>348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>
        <v>148433.81793716515</v>
      </c>
      <c r="AA181" s="25"/>
      <c r="AB181" s="25"/>
      <c r="AC181" s="25"/>
      <c r="AD181" s="29"/>
      <c r="AE181" s="13">
        <f>SUM(C181:AD181)</f>
        <v>148433.81793716515</v>
      </c>
      <c r="AF181" s="17">
        <f>AE181*$AF$3</f>
        <v>44714.989968632384</v>
      </c>
      <c r="AG181" s="18">
        <v>69425.514565397665</v>
      </c>
      <c r="AH181" s="18">
        <f>AF181-AG181</f>
        <v>-24710.524596765281</v>
      </c>
      <c r="AI181" s="18">
        <f>AH181/2</f>
        <v>-12355.26229838264</v>
      </c>
      <c r="AJ181" s="20">
        <f>AF181-AI181</f>
        <v>57070.252267015021</v>
      </c>
    </row>
    <row r="182" spans="1:36" ht="24" x14ac:dyDescent="0.25">
      <c r="A182" s="4" t="s">
        <v>349</v>
      </c>
      <c r="B182" s="22" t="s">
        <v>350</v>
      </c>
      <c r="C182" s="6"/>
      <c r="D182" s="6"/>
      <c r="E182" s="6"/>
      <c r="F182" s="6"/>
      <c r="G182" s="6"/>
      <c r="H182" s="6"/>
      <c r="I182" s="6"/>
      <c r="J182" s="6"/>
      <c r="K182" s="8"/>
      <c r="L182" s="8"/>
      <c r="M182" s="6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11"/>
      <c r="AE182" s="13"/>
      <c r="AF182" s="17">
        <f>AE182*$AF$3</f>
        <v>0</v>
      </c>
      <c r="AG182" s="18">
        <v>15158.174586309709</v>
      </c>
      <c r="AH182" s="18">
        <f>AF182-AG182</f>
        <v>-15158.174586309709</v>
      </c>
      <c r="AI182" s="18">
        <f>AH182/2</f>
        <v>-7579.0872931548547</v>
      </c>
      <c r="AJ182" s="20">
        <f>AF182-AI182</f>
        <v>7579.0872931548547</v>
      </c>
    </row>
    <row r="183" spans="1:36" x14ac:dyDescent="0.25">
      <c r="A183" s="4" t="s">
        <v>351</v>
      </c>
      <c r="B183" s="22" t="s">
        <v>352</v>
      </c>
      <c r="C183" s="6"/>
      <c r="D183" s="6"/>
      <c r="E183" s="6"/>
      <c r="F183" s="6"/>
      <c r="G183" s="6"/>
      <c r="H183" s="6"/>
      <c r="I183" s="6"/>
      <c r="J183" s="6"/>
      <c r="K183" s="8"/>
      <c r="L183" s="8"/>
      <c r="M183" s="6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11"/>
      <c r="AE183" s="13"/>
      <c r="AF183" s="17">
        <f>AE183*$AF$3</f>
        <v>0</v>
      </c>
      <c r="AG183" s="18">
        <v>5940.1987779652382</v>
      </c>
      <c r="AH183" s="18">
        <f>AF183-AG183</f>
        <v>-5940.1987779652382</v>
      </c>
      <c r="AI183" s="18">
        <f>AH183/2</f>
        <v>-2970.0993889826191</v>
      </c>
      <c r="AJ183" s="20">
        <f>AF183-AI183</f>
        <v>2970.0993889826191</v>
      </c>
    </row>
    <row r="184" spans="1:36" x14ac:dyDescent="0.25">
      <c r="A184" s="4" t="s">
        <v>353</v>
      </c>
      <c r="B184" s="22" t="s">
        <v>354</v>
      </c>
      <c r="C184" s="6"/>
      <c r="D184" s="6"/>
      <c r="E184" s="6"/>
      <c r="F184" s="6"/>
      <c r="G184" s="6"/>
      <c r="H184" s="6"/>
      <c r="I184" s="6"/>
      <c r="J184" s="6"/>
      <c r="K184" s="8"/>
      <c r="L184" s="8"/>
      <c r="M184" s="6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11"/>
      <c r="AE184" s="13"/>
      <c r="AF184" s="17">
        <f>AE184*$AF$3</f>
        <v>0</v>
      </c>
      <c r="AG184" s="18">
        <v>1461.2557704067015</v>
      </c>
      <c r="AH184" s="18">
        <f>AF184-AG184</f>
        <v>-1461.2557704067015</v>
      </c>
      <c r="AI184" s="18">
        <f>AH184/2</f>
        <v>-730.62788520335073</v>
      </c>
      <c r="AJ184" s="20">
        <f>AF184-AI184</f>
        <v>730.62788520335073</v>
      </c>
    </row>
    <row r="185" spans="1:36" x14ac:dyDescent="0.25">
      <c r="A185" s="21" t="s">
        <v>355</v>
      </c>
      <c r="B185" s="22" t="s">
        <v>356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>
        <v>120293.79999999999</v>
      </c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9"/>
      <c r="AE185" s="13">
        <f>SUM(C185:AD185)</f>
        <v>120293.79999999999</v>
      </c>
      <c r="AF185" s="17">
        <f>AE185*$AF$3</f>
        <v>36237.941831865268</v>
      </c>
      <c r="AG185" s="18">
        <v>6461.6354267093166</v>
      </c>
      <c r="AH185" s="18">
        <f>AF185-AG185</f>
        <v>29776.306405155952</v>
      </c>
      <c r="AI185" s="18">
        <f>AH185/2</f>
        <v>14888.153202577976</v>
      </c>
      <c r="AJ185" s="20">
        <f>AF185-AI185</f>
        <v>21349.788629287294</v>
      </c>
    </row>
    <row r="186" spans="1:36" x14ac:dyDescent="0.25">
      <c r="A186" s="21" t="s">
        <v>357</v>
      </c>
      <c r="B186" s="22" t="s">
        <v>358</v>
      </c>
      <c r="C186" s="25"/>
      <c r="D186" s="25">
        <v>85729.140326422654</v>
      </c>
      <c r="E186" s="25">
        <v>95910.501892857137</v>
      </c>
      <c r="F186" s="25"/>
      <c r="G186" s="25"/>
      <c r="H186" s="25">
        <v>132295.26473125088</v>
      </c>
      <c r="I186" s="25"/>
      <c r="J186" s="25"/>
      <c r="K186" s="25"/>
      <c r="L186" s="25"/>
      <c r="M186" s="25">
        <v>130752.68399705655</v>
      </c>
      <c r="N186" s="25"/>
      <c r="O186" s="25">
        <v>603137.91500951129</v>
      </c>
      <c r="P186" s="25">
        <v>666417.36</v>
      </c>
      <c r="Q186" s="25"/>
      <c r="R186" s="25"/>
      <c r="S186" s="25"/>
      <c r="T186" s="25"/>
      <c r="U186" s="25"/>
      <c r="V186" s="25">
        <v>51472.679293878668</v>
      </c>
      <c r="W186" s="25"/>
      <c r="X186" s="25">
        <v>326854.17</v>
      </c>
      <c r="Y186" s="25">
        <v>197159.9613817581</v>
      </c>
      <c r="Z186" s="25">
        <v>207807.34511203121</v>
      </c>
      <c r="AA186" s="25"/>
      <c r="AB186" s="25"/>
      <c r="AC186" s="25"/>
      <c r="AD186" s="29">
        <v>55552.064106870719</v>
      </c>
      <c r="AE186" s="13">
        <f>SUM(C186:AD186)</f>
        <v>2553089.0858516372</v>
      </c>
      <c r="AF186" s="17">
        <f>AE186*$AF$3</f>
        <v>769106.08680299157</v>
      </c>
      <c r="AG186" s="18">
        <v>558662.61493964389</v>
      </c>
      <c r="AH186" s="18">
        <f>AF186-AG186</f>
        <v>210443.47186334769</v>
      </c>
      <c r="AI186" s="18">
        <f>AH186/2</f>
        <v>105221.73593167384</v>
      </c>
      <c r="AJ186" s="20">
        <f>AF186-AI186</f>
        <v>663884.35087131779</v>
      </c>
    </row>
    <row r="187" spans="1:36" ht="24" x14ac:dyDescent="0.25">
      <c r="A187" s="4" t="s">
        <v>359</v>
      </c>
      <c r="B187" s="22" t="s">
        <v>360</v>
      </c>
      <c r="C187" s="6"/>
      <c r="D187" s="6"/>
      <c r="E187" s="6"/>
      <c r="F187" s="6"/>
      <c r="G187" s="6"/>
      <c r="H187" s="6"/>
      <c r="I187" s="6"/>
      <c r="J187" s="6"/>
      <c r="K187" s="8"/>
      <c r="L187" s="8"/>
      <c r="M187" s="6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11"/>
      <c r="AE187" s="13"/>
      <c r="AF187" s="17">
        <f>AE187*$AF$3</f>
        <v>0</v>
      </c>
      <c r="AG187" s="18">
        <v>9366.2383056870131</v>
      </c>
      <c r="AH187" s="18">
        <f>AF187-AG187</f>
        <v>-9366.2383056870131</v>
      </c>
      <c r="AI187" s="18">
        <f>AH187/2</f>
        <v>-4683.1191528435065</v>
      </c>
      <c r="AJ187" s="20">
        <f>AF187-AI187</f>
        <v>4683.1191528435065</v>
      </c>
    </row>
    <row r="188" spans="1:36" ht="36" x14ac:dyDescent="0.25">
      <c r="A188" s="4" t="s">
        <v>361</v>
      </c>
      <c r="B188" s="22" t="s">
        <v>362</v>
      </c>
      <c r="C188" s="6"/>
      <c r="D188" s="6"/>
      <c r="E188" s="6"/>
      <c r="F188" s="6"/>
      <c r="G188" s="6"/>
      <c r="H188" s="6"/>
      <c r="I188" s="6"/>
      <c r="J188" s="6"/>
      <c r="K188" s="8"/>
      <c r="L188" s="8"/>
      <c r="M188" s="6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11"/>
      <c r="AE188" s="13"/>
      <c r="AF188" s="17">
        <f>AE188*$AF$3</f>
        <v>0</v>
      </c>
      <c r="AG188" s="18">
        <v>3941.081168759777</v>
      </c>
      <c r="AH188" s="18">
        <f>AF188-AG188</f>
        <v>-3941.081168759777</v>
      </c>
      <c r="AI188" s="18">
        <f>AH188/2</f>
        <v>-1970.5405843798885</v>
      </c>
      <c r="AJ188" s="20">
        <f>AF188-AI188</f>
        <v>1970.5405843798885</v>
      </c>
    </row>
    <row r="189" spans="1:36" ht="24" x14ac:dyDescent="0.25">
      <c r="A189" s="21" t="s">
        <v>455</v>
      </c>
      <c r="B189" s="28" t="s">
        <v>471</v>
      </c>
      <c r="C189" s="25"/>
      <c r="D189" s="25">
        <v>32438.053096484247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9"/>
      <c r="AE189" s="13">
        <f>SUM(C189:AD189)</f>
        <v>32438.053096484247</v>
      </c>
      <c r="AF189" s="17">
        <f>AE189*$AF$3</f>
        <v>9771.8110264149382</v>
      </c>
      <c r="AG189" s="18">
        <v>9566</v>
      </c>
      <c r="AH189" s="18">
        <f>AF189-AG189</f>
        <v>205.81102641493817</v>
      </c>
      <c r="AI189" s="18">
        <f>AH189/2</f>
        <v>102.90551320746908</v>
      </c>
      <c r="AJ189" s="20">
        <f>AF189-AI189</f>
        <v>9668.9055132074682</v>
      </c>
    </row>
    <row r="190" spans="1:36" x14ac:dyDescent="0.25">
      <c r="A190" s="21" t="s">
        <v>363</v>
      </c>
      <c r="B190" s="22" t="s">
        <v>364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>
        <v>162101.51999999999</v>
      </c>
      <c r="Q190" s="25"/>
      <c r="R190" s="25"/>
      <c r="S190" s="25"/>
      <c r="T190" s="25"/>
      <c r="U190" s="25"/>
      <c r="V190" s="25"/>
      <c r="W190" s="25"/>
      <c r="X190" s="25"/>
      <c r="Y190" s="25"/>
      <c r="Z190" s="25">
        <v>118747.05434973212</v>
      </c>
      <c r="AA190" s="25"/>
      <c r="AB190" s="25"/>
      <c r="AC190" s="25"/>
      <c r="AD190" s="29"/>
      <c r="AE190" s="13">
        <f>SUM(C190:AD190)</f>
        <v>280848.57434973214</v>
      </c>
      <c r="AF190" s="17">
        <f>AE190*$AF$3</f>
        <v>84604.312947532482</v>
      </c>
      <c r="AG190" s="18">
        <v>67413.629719380915</v>
      </c>
      <c r="AH190" s="18">
        <f>AF190-AG190</f>
        <v>17190.683228151567</v>
      </c>
      <c r="AI190" s="18">
        <f>AH190/2</f>
        <v>8595.3416140757836</v>
      </c>
      <c r="AJ190" s="20">
        <f>AF190-AI190</f>
        <v>76008.971333456691</v>
      </c>
    </row>
    <row r="191" spans="1:36" x14ac:dyDescent="0.25">
      <c r="A191" s="4" t="s">
        <v>365</v>
      </c>
      <c r="B191" s="22" t="s">
        <v>366</v>
      </c>
      <c r="C191" s="6"/>
      <c r="D191" s="6"/>
      <c r="E191" s="6"/>
      <c r="F191" s="6"/>
      <c r="G191" s="6"/>
      <c r="H191" s="6"/>
      <c r="I191" s="6"/>
      <c r="J191" s="6"/>
      <c r="K191" s="8"/>
      <c r="L191" s="8"/>
      <c r="M191" s="6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11"/>
      <c r="AE191" s="13"/>
      <c r="AF191" s="17">
        <f>AE191*$AF$3</f>
        <v>0</v>
      </c>
      <c r="AG191" s="18">
        <v>5799.6569347142613</v>
      </c>
      <c r="AH191" s="18">
        <f>AF191-AG191</f>
        <v>-5799.6569347142613</v>
      </c>
      <c r="AI191" s="18">
        <f>AH191/2</f>
        <v>-2899.8284673571306</v>
      </c>
      <c r="AJ191" s="20">
        <f>AF191-AI191</f>
        <v>2899.8284673571306</v>
      </c>
    </row>
    <row r="192" spans="1:36" ht="24" x14ac:dyDescent="0.25">
      <c r="A192" s="21" t="s">
        <v>367</v>
      </c>
      <c r="B192" s="22" t="s">
        <v>368</v>
      </c>
      <c r="C192" s="25"/>
      <c r="D192" s="25">
        <v>127435.20859333097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9"/>
      <c r="AE192" s="13">
        <f>SUM(C192:AD192)</f>
        <v>127435.20859333097</v>
      </c>
      <c r="AF192" s="17">
        <f>AE192*$AF$3</f>
        <v>38389.257603772974</v>
      </c>
      <c r="AG192" s="18">
        <v>50081.507441294612</v>
      </c>
      <c r="AH192" s="18">
        <f>AF192-AG192</f>
        <v>-11692.249837521638</v>
      </c>
      <c r="AI192" s="18">
        <f>AH192/2</f>
        <v>-5846.1249187608191</v>
      </c>
      <c r="AJ192" s="20">
        <f>AF192-AI192</f>
        <v>44235.382522533793</v>
      </c>
    </row>
    <row r="193" spans="1:36" ht="24" x14ac:dyDescent="0.25">
      <c r="A193" s="4" t="s">
        <v>369</v>
      </c>
      <c r="B193" s="22" t="s">
        <v>370</v>
      </c>
      <c r="C193" s="6"/>
      <c r="D193" s="6"/>
      <c r="E193" s="6"/>
      <c r="F193" s="6"/>
      <c r="G193" s="6"/>
      <c r="H193" s="6"/>
      <c r="I193" s="6"/>
      <c r="J193" s="6"/>
      <c r="K193" s="8"/>
      <c r="L193" s="8"/>
      <c r="M193" s="6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11"/>
      <c r="AE193" s="13"/>
      <c r="AF193" s="17">
        <f>AE193*$AF$3</f>
        <v>0</v>
      </c>
      <c r="AG193" s="18">
        <v>10729.785533584038</v>
      </c>
      <c r="AH193" s="18">
        <f>AF193-AG193</f>
        <v>-10729.785533584038</v>
      </c>
      <c r="AI193" s="18">
        <f>AH193/2</f>
        <v>-5364.8927667920188</v>
      </c>
      <c r="AJ193" s="20">
        <f>AF193-AI193</f>
        <v>5364.8927667920188</v>
      </c>
    </row>
    <row r="194" spans="1:36" ht="24" x14ac:dyDescent="0.25">
      <c r="A194" s="21" t="s">
        <v>371</v>
      </c>
      <c r="B194" s="22" t="s">
        <v>372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>
        <v>112449.4417814343</v>
      </c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9"/>
      <c r="AE194" s="13">
        <f>SUM(C194:AD194)</f>
        <v>112449.4417814343</v>
      </c>
      <c r="AF194" s="17">
        <f>AE194*$AF$3</f>
        <v>33874.86578943667</v>
      </c>
      <c r="AG194" s="18">
        <v>2384.0745964340576</v>
      </c>
      <c r="AH194" s="18">
        <f>AF194-AG194</f>
        <v>31490.791193002613</v>
      </c>
      <c r="AI194" s="18">
        <f>AH194/2</f>
        <v>15745.395596501306</v>
      </c>
      <c r="AJ194" s="20">
        <f>AF194-AI194</f>
        <v>18129.470192935361</v>
      </c>
    </row>
    <row r="195" spans="1:36" x14ac:dyDescent="0.25">
      <c r="A195" s="4" t="s">
        <v>373</v>
      </c>
      <c r="B195" s="22" t="s">
        <v>374</v>
      </c>
      <c r="C195" s="6"/>
      <c r="D195" s="6"/>
      <c r="E195" s="6"/>
      <c r="F195" s="6"/>
      <c r="G195" s="6"/>
      <c r="H195" s="6"/>
      <c r="I195" s="6"/>
      <c r="J195" s="6"/>
      <c r="K195" s="8"/>
      <c r="L195" s="8"/>
      <c r="M195" s="6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1"/>
      <c r="AE195" s="13"/>
      <c r="AF195" s="17">
        <f>AE195*$AF$3</f>
        <v>0</v>
      </c>
      <c r="AG195" s="18">
        <v>1150.074808229876</v>
      </c>
      <c r="AH195" s="18">
        <f>AF195-AG195</f>
        <v>-1150.074808229876</v>
      </c>
      <c r="AI195" s="18">
        <f>AH195/2</f>
        <v>-575.037404114938</v>
      </c>
      <c r="AJ195" s="20">
        <f>AF195-AI195</f>
        <v>575.037404114938</v>
      </c>
    </row>
    <row r="196" spans="1:36" x14ac:dyDescent="0.25">
      <c r="A196" s="21" t="s">
        <v>375</v>
      </c>
      <c r="B196" s="22" t="s">
        <v>376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>
        <v>122247.61332296184</v>
      </c>
      <c r="W196" s="25"/>
      <c r="X196" s="25"/>
      <c r="Y196" s="25"/>
      <c r="Z196" s="25"/>
      <c r="AA196" s="25"/>
      <c r="AB196" s="25"/>
      <c r="AC196" s="25"/>
      <c r="AD196" s="29"/>
      <c r="AE196" s="13">
        <f>SUM(C196:AD196)</f>
        <v>122247.61332296184</v>
      </c>
      <c r="AF196" s="17">
        <f>AE196*$AF$3</f>
        <v>36826.518911879495</v>
      </c>
      <c r="AG196" s="18">
        <v>30831.488398934911</v>
      </c>
      <c r="AH196" s="18">
        <f>AF196-AG196</f>
        <v>5995.0305129445842</v>
      </c>
      <c r="AI196" s="18">
        <f>AH196/2</f>
        <v>2997.5152564722921</v>
      </c>
      <c r="AJ196" s="20">
        <f>AF196-AI196</f>
        <v>33829.003655407199</v>
      </c>
    </row>
    <row r="197" spans="1:36" x14ac:dyDescent="0.25">
      <c r="A197" s="21" t="s">
        <v>456</v>
      </c>
      <c r="B197" s="22" t="s">
        <v>457</v>
      </c>
      <c r="C197" s="25"/>
      <c r="D197" s="25">
        <v>315112.5157944184</v>
      </c>
      <c r="E197" s="25">
        <v>139506.18457142857</v>
      </c>
      <c r="F197" s="25"/>
      <c r="G197" s="25"/>
      <c r="H197" s="25">
        <v>99221.448548438158</v>
      </c>
      <c r="I197" s="25"/>
      <c r="J197" s="25"/>
      <c r="K197" s="25"/>
      <c r="L197" s="25">
        <v>109358</v>
      </c>
      <c r="M197" s="25"/>
      <c r="N197" s="25"/>
      <c r="O197" s="25">
        <v>296457.61924196314</v>
      </c>
      <c r="P197" s="25"/>
      <c r="Q197" s="25"/>
      <c r="R197" s="25"/>
      <c r="S197" s="25"/>
      <c r="T197" s="25"/>
      <c r="U197" s="25"/>
      <c r="V197" s="25"/>
      <c r="W197" s="25"/>
      <c r="X197" s="25">
        <v>363171.3</v>
      </c>
      <c r="Y197" s="25">
        <v>197159.9613817581</v>
      </c>
      <c r="Z197" s="25">
        <v>103903.6725560156</v>
      </c>
      <c r="AA197" s="25"/>
      <c r="AB197" s="25"/>
      <c r="AC197" s="25"/>
      <c r="AD197" s="29"/>
      <c r="AE197" s="13">
        <f>SUM(C197:AD197)</f>
        <v>1623890.702094022</v>
      </c>
      <c r="AF197" s="17">
        <f>AE197*$AF$3</f>
        <v>489189.44121633889</v>
      </c>
      <c r="AG197" s="18">
        <v>561104.28794258449</v>
      </c>
      <c r="AH197" s="18">
        <f>AF197-AG197</f>
        <v>-71914.846726245596</v>
      </c>
      <c r="AI197" s="18">
        <f>AH197/2</f>
        <v>-35957.423363122798</v>
      </c>
      <c r="AJ197" s="20">
        <f>AF197-AI197</f>
        <v>525146.86457946175</v>
      </c>
    </row>
    <row r="198" spans="1:36" ht="24" x14ac:dyDescent="0.25">
      <c r="A198" s="21" t="s">
        <v>377</v>
      </c>
      <c r="B198" s="22" t="s">
        <v>378</v>
      </c>
      <c r="C198" s="25"/>
      <c r="D198" s="25">
        <v>85729.140326422654</v>
      </c>
      <c r="E198" s="25">
        <v>87191.365357142859</v>
      </c>
      <c r="F198" s="25"/>
      <c r="G198" s="25"/>
      <c r="H198" s="25"/>
      <c r="I198" s="25"/>
      <c r="J198" s="25"/>
      <c r="K198" s="25"/>
      <c r="L198" s="25"/>
      <c r="M198" s="25">
        <v>82325.763998146722</v>
      </c>
      <c r="N198" s="25"/>
      <c r="O198" s="25">
        <v>194230.8539861138</v>
      </c>
      <c r="P198" s="25">
        <v>225141</v>
      </c>
      <c r="Q198" s="25"/>
      <c r="R198" s="25"/>
      <c r="S198" s="25"/>
      <c r="T198" s="25"/>
      <c r="U198" s="25"/>
      <c r="V198" s="25"/>
      <c r="W198" s="25"/>
      <c r="X198" s="25">
        <v>181585.65</v>
      </c>
      <c r="Y198" s="25"/>
      <c r="Z198" s="25"/>
      <c r="AA198" s="25"/>
      <c r="AB198" s="25"/>
      <c r="AC198" s="25"/>
      <c r="AD198" s="29"/>
      <c r="AE198" s="13">
        <f>SUM(C198:AD198)</f>
        <v>856203.77366782608</v>
      </c>
      <c r="AF198" s="17">
        <f>AE198*$AF$3</f>
        <v>257927.36239438958</v>
      </c>
      <c r="AG198" s="18">
        <v>295287.94856778649</v>
      </c>
      <c r="AH198" s="18">
        <f>AF198-AG198</f>
        <v>-37360.586173396907</v>
      </c>
      <c r="AI198" s="18">
        <f>AH198/2</f>
        <v>-18680.293086698453</v>
      </c>
      <c r="AJ198" s="20">
        <f>AF198-AI198</f>
        <v>276607.65548108803</v>
      </c>
    </row>
    <row r="199" spans="1:36" ht="24" x14ac:dyDescent="0.25">
      <c r="A199" s="4" t="s">
        <v>379</v>
      </c>
      <c r="B199" s="22" t="s">
        <v>380</v>
      </c>
      <c r="C199" s="6"/>
      <c r="D199" s="6"/>
      <c r="E199" s="6"/>
      <c r="F199" s="6"/>
      <c r="G199" s="6"/>
      <c r="H199" s="6"/>
      <c r="I199" s="6"/>
      <c r="J199" s="6"/>
      <c r="K199" s="8"/>
      <c r="L199" s="8"/>
      <c r="M199" s="6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1"/>
      <c r="AE199" s="13"/>
      <c r="AF199" s="17">
        <f>AE199*$AF$3</f>
        <v>0</v>
      </c>
      <c r="AG199" s="18">
        <v>2384.0745964340576</v>
      </c>
      <c r="AH199" s="18">
        <f>AF199-AG199</f>
        <v>-2384.0745964340576</v>
      </c>
      <c r="AI199" s="18">
        <f>AH199/2</f>
        <v>-1192.0372982170288</v>
      </c>
      <c r="AJ199" s="20">
        <f>AF199-AI199</f>
        <v>1192.0372982170288</v>
      </c>
    </row>
    <row r="200" spans="1:36" ht="24" x14ac:dyDescent="0.25">
      <c r="A200" s="21" t="s">
        <v>381</v>
      </c>
      <c r="B200" s="22" t="s">
        <v>382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>
        <v>214676.20703728366</v>
      </c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9"/>
      <c r="AE200" s="13">
        <f>SUM(C200:AD200)</f>
        <v>214676.20703728366</v>
      </c>
      <c r="AF200" s="17">
        <f>AE200*$AF$3</f>
        <v>64670.198325288184</v>
      </c>
      <c r="AG200" s="18">
        <v>31153.74469088608</v>
      </c>
      <c r="AH200" s="18">
        <f>AF200-AG200</f>
        <v>33516.453634402103</v>
      </c>
      <c r="AI200" s="18">
        <f>AH200/2</f>
        <v>16758.226817201052</v>
      </c>
      <c r="AJ200" s="20">
        <f>AF200-AI200</f>
        <v>47911.971508087132</v>
      </c>
    </row>
    <row r="201" spans="1:36" x14ac:dyDescent="0.25">
      <c r="A201" s="21" t="s">
        <v>383</v>
      </c>
      <c r="B201" s="22" t="s">
        <v>384</v>
      </c>
      <c r="C201" s="25"/>
      <c r="D201" s="25">
        <v>106582.17445987681</v>
      </c>
      <c r="E201" s="25"/>
      <c r="F201" s="25"/>
      <c r="G201" s="25"/>
      <c r="H201" s="25"/>
      <c r="I201" s="25"/>
      <c r="J201" s="25"/>
      <c r="K201" s="25"/>
      <c r="L201" s="25">
        <v>153101.19999999998</v>
      </c>
      <c r="M201" s="25"/>
      <c r="N201" s="25"/>
      <c r="O201" s="25">
        <v>102226.76525584937</v>
      </c>
      <c r="P201" s="25"/>
      <c r="Q201" s="25"/>
      <c r="R201" s="25"/>
      <c r="S201" s="25"/>
      <c r="T201" s="25"/>
      <c r="U201" s="25"/>
      <c r="V201" s="25"/>
      <c r="W201" s="25"/>
      <c r="X201" s="25">
        <v>121057.09999999999</v>
      </c>
      <c r="Y201" s="25"/>
      <c r="Z201" s="25"/>
      <c r="AA201" s="25"/>
      <c r="AB201" s="25"/>
      <c r="AC201" s="25"/>
      <c r="AD201" s="29"/>
      <c r="AE201" s="13">
        <f>SUM(C201:AD201)</f>
        <v>482967.23971572611</v>
      </c>
      <c r="AF201" s="17">
        <f>AE201*$AF$3</f>
        <v>145491.61086868163</v>
      </c>
      <c r="AG201" s="18">
        <v>68556.004674112482</v>
      </c>
      <c r="AH201" s="18">
        <f>AF201-AG201</f>
        <v>76935.606194569147</v>
      </c>
      <c r="AI201" s="18">
        <f>AH201/2</f>
        <v>38467.803097284574</v>
      </c>
      <c r="AJ201" s="20">
        <f>AF201-AI201</f>
        <v>107023.80777139706</v>
      </c>
    </row>
    <row r="202" spans="1:36" x14ac:dyDescent="0.25">
      <c r="A202" s="21" t="s">
        <v>385</v>
      </c>
      <c r="B202" s="22" t="s">
        <v>386</v>
      </c>
      <c r="C202" s="25"/>
      <c r="D202" s="25"/>
      <c r="E202" s="25"/>
      <c r="F202" s="25"/>
      <c r="G202" s="25"/>
      <c r="H202" s="25"/>
      <c r="I202" s="25">
        <v>3389529.8115451629</v>
      </c>
      <c r="J202" s="25">
        <v>95126.752966575761</v>
      </c>
      <c r="K202" s="25">
        <v>252606.47320657063</v>
      </c>
      <c r="L202" s="25"/>
      <c r="M202" s="25"/>
      <c r="N202" s="25"/>
      <c r="O202" s="25">
        <v>286234.94271637825</v>
      </c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9"/>
      <c r="AE202" s="13">
        <f>SUM(C202:AD202)</f>
        <v>4023497.9804346878</v>
      </c>
      <c r="AF202" s="17">
        <f>AE202*$AF$3</f>
        <v>1212059.8549187041</v>
      </c>
      <c r="AG202" s="18">
        <v>1182668.5480855708</v>
      </c>
      <c r="AH202" s="18">
        <f>AF202-AG202</f>
        <v>29391.306833133334</v>
      </c>
      <c r="AI202" s="18">
        <f>AH202/2</f>
        <v>14695.653416566667</v>
      </c>
      <c r="AJ202" s="20">
        <f>AF202-AI202</f>
        <v>1197364.2015021374</v>
      </c>
    </row>
    <row r="203" spans="1:36" ht="24" x14ac:dyDescent="0.25">
      <c r="A203" s="21" t="s">
        <v>387</v>
      </c>
      <c r="B203" s="22" t="s">
        <v>388</v>
      </c>
      <c r="C203" s="25"/>
      <c r="D203" s="25">
        <v>30121.04930387823</v>
      </c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>
        <v>144090.23999999999</v>
      </c>
      <c r="Q203" s="25"/>
      <c r="R203" s="25"/>
      <c r="S203" s="25"/>
      <c r="T203" s="25"/>
      <c r="U203" s="25"/>
      <c r="V203" s="25"/>
      <c r="W203" s="25"/>
      <c r="X203" s="25"/>
      <c r="Y203" s="25">
        <v>131439.97425450539</v>
      </c>
      <c r="Z203" s="25">
        <v>118747.05434973212</v>
      </c>
      <c r="AA203" s="25"/>
      <c r="AB203" s="25"/>
      <c r="AC203" s="25"/>
      <c r="AD203" s="29">
        <v>55552.064106870719</v>
      </c>
      <c r="AE203" s="13">
        <f>SUM(C203:AD203)</f>
        <v>479950.38201498642</v>
      </c>
      <c r="AF203" s="17">
        <f>AE203*$AF$3</f>
        <v>144582.79666649981</v>
      </c>
      <c r="AG203" s="18">
        <v>246014.28153805318</v>
      </c>
      <c r="AH203" s="18">
        <f>AF203-AG203</f>
        <v>-101431.48487155337</v>
      </c>
      <c r="AI203" s="18">
        <f>AH203/2</f>
        <v>-50715.742435776687</v>
      </c>
      <c r="AJ203" s="20">
        <f>AF203-AI203</f>
        <v>195298.5391022765</v>
      </c>
    </row>
    <row r="204" spans="1:36" ht="24" x14ac:dyDescent="0.25">
      <c r="A204" s="21" t="s">
        <v>389</v>
      </c>
      <c r="B204" s="22" t="s">
        <v>390</v>
      </c>
      <c r="C204" s="25"/>
      <c r="D204" s="25"/>
      <c r="E204" s="25"/>
      <c r="F204" s="25">
        <v>2114930.3807617235</v>
      </c>
      <c r="G204" s="25"/>
      <c r="H204" s="25"/>
      <c r="I204" s="25">
        <v>2329297.7377916998</v>
      </c>
      <c r="J204" s="25">
        <v>66588.727076603041</v>
      </c>
      <c r="K204" s="25">
        <v>252606.47320657063</v>
      </c>
      <c r="L204" s="25"/>
      <c r="M204" s="25">
        <v>101696.53199771066</v>
      </c>
      <c r="N204" s="25"/>
      <c r="O204" s="25">
        <v>838259.47509796487</v>
      </c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>
        <v>452723.14470835368</v>
      </c>
      <c r="AA204" s="25"/>
      <c r="AB204" s="25"/>
      <c r="AC204" s="25"/>
      <c r="AD204" s="29"/>
      <c r="AE204" s="13">
        <f>SUM(C204:AD204)</f>
        <v>6156102.4706406258</v>
      </c>
      <c r="AF204" s="17">
        <f>AE204*$AF$3</f>
        <v>1854496.9336913214</v>
      </c>
      <c r="AG204" s="18">
        <v>2530064.5926545663</v>
      </c>
      <c r="AH204" s="18">
        <f>AF204-AG204</f>
        <v>-675567.65896324487</v>
      </c>
      <c r="AI204" s="18">
        <f>AH204/2</f>
        <v>-337783.82948162244</v>
      </c>
      <c r="AJ204" s="20">
        <f>AF204-AI204</f>
        <v>2192280.7631729441</v>
      </c>
    </row>
    <row r="205" spans="1:36" x14ac:dyDescent="0.25">
      <c r="A205" s="21" t="s">
        <v>391</v>
      </c>
      <c r="B205" s="22" t="s">
        <v>392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>
        <v>103903.6725560156</v>
      </c>
      <c r="AA205" s="25"/>
      <c r="AB205" s="25"/>
      <c r="AC205" s="25"/>
      <c r="AD205" s="29">
        <v>37034.709404580477</v>
      </c>
      <c r="AE205" s="13">
        <f>SUM(C205:AD205)</f>
        <v>140938.38196059607</v>
      </c>
      <c r="AF205" s="17">
        <f>AE205*$AF$3</f>
        <v>42457.025111562609</v>
      </c>
      <c r="AG205" s="18">
        <v>16978.470421407299</v>
      </c>
      <c r="AH205" s="18">
        <f>AF205-AG205</f>
        <v>25478.55469015531</v>
      </c>
      <c r="AI205" s="18">
        <f>AH205/2</f>
        <v>12739.277345077655</v>
      </c>
      <c r="AJ205" s="20">
        <f>AF205-AI205</f>
        <v>29717.747766484954</v>
      </c>
    </row>
    <row r="206" spans="1:36" ht="24" x14ac:dyDescent="0.25">
      <c r="A206" s="21" t="s">
        <v>393</v>
      </c>
      <c r="B206" s="22" t="s">
        <v>394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>
        <v>326554.39946176333</v>
      </c>
      <c r="AA206" s="25"/>
      <c r="AB206" s="25"/>
      <c r="AC206" s="25"/>
      <c r="AD206" s="29"/>
      <c r="AE206" s="13">
        <f>SUM(C206:AD206)</f>
        <v>326554.39946176333</v>
      </c>
      <c r="AF206" s="17">
        <f>AE206*$AF$3</f>
        <v>98372.977930991256</v>
      </c>
      <c r="AG206" s="18">
        <v>92520.631587600568</v>
      </c>
      <c r="AH206" s="18">
        <f>AF206-AG206</f>
        <v>5852.3463433906873</v>
      </c>
      <c r="AI206" s="18">
        <f>AH206/2</f>
        <v>2926.1731716953436</v>
      </c>
      <c r="AJ206" s="20">
        <f>AF206-AI206</f>
        <v>95446.804759295919</v>
      </c>
    </row>
    <row r="207" spans="1:36" x14ac:dyDescent="0.25">
      <c r="A207" s="21" t="s">
        <v>395</v>
      </c>
      <c r="B207" s="22" t="s">
        <v>458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>
        <v>131229.59999999998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9"/>
      <c r="AE207" s="13">
        <f>SUM(C207:AD207)</f>
        <v>131229.59999999998</v>
      </c>
      <c r="AF207" s="17">
        <f>AE207*$AF$3</f>
        <v>39532.300180216655</v>
      </c>
      <c r="AG207" s="18">
        <v>23732.408667502466</v>
      </c>
      <c r="AH207" s="18">
        <f>AF207-AG207</f>
        <v>15799.891512714188</v>
      </c>
      <c r="AI207" s="18">
        <f>AH207/2</f>
        <v>7899.9457563570941</v>
      </c>
      <c r="AJ207" s="20">
        <f>AF207-AI207</f>
        <v>31632.35442385956</v>
      </c>
    </row>
    <row r="208" spans="1:36" x14ac:dyDescent="0.25">
      <c r="A208" s="21" t="s">
        <v>396</v>
      </c>
      <c r="B208" s="22" t="s">
        <v>397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>
        <v>194230.8539861138</v>
      </c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9"/>
      <c r="AE208" s="13">
        <f>SUM(C208:AD208)</f>
        <v>194230.8539861138</v>
      </c>
      <c r="AF208" s="17">
        <f>AE208*$AF$3</f>
        <v>58511.131818117879</v>
      </c>
      <c r="AG208" s="18">
        <v>53324.227379071614</v>
      </c>
      <c r="AH208" s="18">
        <f>AF208-AG208</f>
        <v>5186.9044390462659</v>
      </c>
      <c r="AI208" s="18">
        <f>AH208/2</f>
        <v>2593.452219523133</v>
      </c>
      <c r="AJ208" s="20">
        <f>AF208-AI208</f>
        <v>55917.679598594746</v>
      </c>
    </row>
    <row r="209" spans="1:36" x14ac:dyDescent="0.25">
      <c r="A209" s="21" t="s">
        <v>459</v>
      </c>
      <c r="B209" s="22" t="s">
        <v>460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>
        <v>90056.4</v>
      </c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9"/>
      <c r="AE209" s="13">
        <f>SUM(C209:AD209)</f>
        <v>90056.4</v>
      </c>
      <c r="AF209" s="17">
        <f>AE209*$AF$3</f>
        <v>27129.067207014756</v>
      </c>
      <c r="AG209" s="18">
        <v>0</v>
      </c>
      <c r="AH209" s="18">
        <f>AF209-AG209</f>
        <v>27129.067207014756</v>
      </c>
      <c r="AI209" s="18">
        <f>AH209/2</f>
        <v>13564.533603507378</v>
      </c>
      <c r="AJ209" s="20">
        <f>AF209-AI209</f>
        <v>13564.533603507378</v>
      </c>
    </row>
    <row r="210" spans="1:36" x14ac:dyDescent="0.25">
      <c r="A210" s="21" t="s">
        <v>461</v>
      </c>
      <c r="B210" s="22" t="s">
        <v>462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>
        <v>102226.76525584937</v>
      </c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9"/>
      <c r="AE210" s="13">
        <f>SUM(C210:AD210)</f>
        <v>102226.76525584937</v>
      </c>
      <c r="AF210" s="17">
        <f>AE210*$AF$3</f>
        <v>30795.332535851518</v>
      </c>
      <c r="AG210" s="18">
        <v>0</v>
      </c>
      <c r="AH210" s="18">
        <f>AF210-AG210</f>
        <v>30795.332535851518</v>
      </c>
      <c r="AI210" s="18">
        <f>AH210/2</f>
        <v>15397.666267925759</v>
      </c>
      <c r="AJ210" s="20">
        <f>AF210-AI210</f>
        <v>15397.666267925759</v>
      </c>
    </row>
    <row r="211" spans="1:36" x14ac:dyDescent="0.25">
      <c r="A211" s="21" t="s">
        <v>398</v>
      </c>
      <c r="B211" s="22" t="s">
        <v>399</v>
      </c>
      <c r="C211" s="25">
        <v>132235.12149488952</v>
      </c>
      <c r="D211" s="25">
        <v>194628.31857890548</v>
      </c>
      <c r="E211" s="25">
        <v>915509.33625000005</v>
      </c>
      <c r="F211" s="25"/>
      <c r="G211" s="25">
        <v>186968.01905264019</v>
      </c>
      <c r="H211" s="25">
        <v>801121.32531701925</v>
      </c>
      <c r="I211" s="25"/>
      <c r="J211" s="25"/>
      <c r="K211" s="25"/>
      <c r="L211" s="25"/>
      <c r="M211" s="25">
        <v>348673.82399215084</v>
      </c>
      <c r="N211" s="25"/>
      <c r="O211" s="25"/>
      <c r="P211" s="25">
        <v>1359851.64</v>
      </c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9">
        <v>27776.03205343536</v>
      </c>
      <c r="AE211" s="13">
        <f>SUM(C211:AD211)</f>
        <v>3966763.6167390402</v>
      </c>
      <c r="AF211" s="17">
        <f>AE211*$AF$3</f>
        <v>1194968.8945244795</v>
      </c>
      <c r="AG211" s="18">
        <v>1362945.0079806023</v>
      </c>
      <c r="AH211" s="18">
        <f>AF211-AG211</f>
        <v>-167976.11345612281</v>
      </c>
      <c r="AI211" s="18">
        <f>AH211/2</f>
        <v>-83988.056728061405</v>
      </c>
      <c r="AJ211" s="20">
        <f>AF211-AI211</f>
        <v>1278956.951252541</v>
      </c>
    </row>
    <row r="212" spans="1:36" x14ac:dyDescent="0.25">
      <c r="A212" s="21" t="s">
        <v>400</v>
      </c>
      <c r="B212" s="22" t="s">
        <v>401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>
        <v>181585.65</v>
      </c>
      <c r="Y212" s="25"/>
      <c r="Z212" s="25"/>
      <c r="AA212" s="25"/>
      <c r="AB212" s="25"/>
      <c r="AC212" s="25"/>
      <c r="AD212" s="29"/>
      <c r="AE212" s="13">
        <f>SUM(C212:AD212)</f>
        <v>181585.65</v>
      </c>
      <c r="AF212" s="17">
        <f>AE212*$AF$3</f>
        <v>54701.823553678129</v>
      </c>
      <c r="AG212" s="18">
        <v>88712.90906334907</v>
      </c>
      <c r="AH212" s="18">
        <f>AF212-AG212</f>
        <v>-34011.085509670942</v>
      </c>
      <c r="AI212" s="18">
        <f>AH212/2</f>
        <v>-17005.542754835471</v>
      </c>
      <c r="AJ212" s="20">
        <f>AF212-AI212</f>
        <v>71707.366308513592</v>
      </c>
    </row>
    <row r="213" spans="1:36" x14ac:dyDescent="0.25">
      <c r="A213" s="21" t="s">
        <v>402</v>
      </c>
      <c r="B213" s="22" t="s">
        <v>403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>
        <v>204453.53051169874</v>
      </c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9"/>
      <c r="AE213" s="13">
        <f>SUM(C213:AD213)</f>
        <v>204453.53051169874</v>
      </c>
      <c r="AF213" s="17">
        <f>AE213*$AF$3</f>
        <v>61590.665071703035</v>
      </c>
      <c r="AG213" s="18">
        <v>1344.5434915090534</v>
      </c>
      <c r="AH213" s="18">
        <f>AF213-AG213</f>
        <v>60246.121580193983</v>
      </c>
      <c r="AI213" s="18">
        <f>AH213/2</f>
        <v>30123.060790096992</v>
      </c>
      <c r="AJ213" s="20">
        <f>AF213-AI213</f>
        <v>31467.604281606044</v>
      </c>
    </row>
    <row r="214" spans="1:36" x14ac:dyDescent="0.25">
      <c r="A214" s="4" t="s">
        <v>404</v>
      </c>
      <c r="B214" s="22" t="s">
        <v>405</v>
      </c>
      <c r="C214" s="6"/>
      <c r="D214" s="6"/>
      <c r="E214" s="6"/>
      <c r="F214" s="6"/>
      <c r="G214" s="6"/>
      <c r="H214" s="6"/>
      <c r="I214" s="6"/>
      <c r="J214" s="6"/>
      <c r="K214" s="8"/>
      <c r="L214" s="8"/>
      <c r="M214" s="6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11"/>
      <c r="AE214" s="13"/>
      <c r="AF214" s="17">
        <f>AE214*$AF$3</f>
        <v>0</v>
      </c>
      <c r="AG214" s="18">
        <v>863.89133179940575</v>
      </c>
      <c r="AH214" s="18">
        <f>AF214-AG214</f>
        <v>-863.89133179940575</v>
      </c>
      <c r="AI214" s="18">
        <f>AH214/2</f>
        <v>-431.94566589970287</v>
      </c>
      <c r="AJ214" s="20">
        <f>AF214-AI214</f>
        <v>431.94566589970287</v>
      </c>
    </row>
    <row r="215" spans="1:36" x14ac:dyDescent="0.25">
      <c r="A215" s="21" t="s">
        <v>406</v>
      </c>
      <c r="B215" s="22" t="s">
        <v>463</v>
      </c>
      <c r="C215" s="25"/>
      <c r="D215" s="25">
        <v>48657.079644726371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9"/>
      <c r="AE215" s="13">
        <f>SUM(C215:AD215)</f>
        <v>48657.079644726371</v>
      </c>
      <c r="AF215" s="17">
        <f>AE215*$AF$3</f>
        <v>14657.716539622408</v>
      </c>
      <c r="AG215" s="18">
        <v>15930.454315888952</v>
      </c>
      <c r="AH215" s="18">
        <f>AF215-AG215</f>
        <v>-1272.7377762665437</v>
      </c>
      <c r="AI215" s="18">
        <f>AH215/2</f>
        <v>-636.36888813327187</v>
      </c>
      <c r="AJ215" s="20">
        <f>AF215-AI215</f>
        <v>15294.085427755679</v>
      </c>
    </row>
    <row r="216" spans="1:36" x14ac:dyDescent="0.25">
      <c r="A216" s="21" t="s">
        <v>407</v>
      </c>
      <c r="B216" s="22" t="s">
        <v>464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>
        <v>108067.68</v>
      </c>
      <c r="Q216" s="25"/>
      <c r="R216" s="25">
        <v>68745</v>
      </c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9">
        <v>27776.03205343536</v>
      </c>
      <c r="AE216" s="13">
        <f>SUM(C216:AD216)</f>
        <v>204588.71205343536</v>
      </c>
      <c r="AF216" s="17">
        <f>AE216*$AF$3</f>
        <v>61631.38787575606</v>
      </c>
      <c r="AG216" s="18">
        <v>24055.483872945188</v>
      </c>
      <c r="AH216" s="18">
        <f>AF216-AG216</f>
        <v>37575.904002810872</v>
      </c>
      <c r="AI216" s="18">
        <f>AH216/2</f>
        <v>18787.952001405436</v>
      </c>
      <c r="AJ216" s="20">
        <f>AF216-AI216</f>
        <v>42843.435874350624</v>
      </c>
    </row>
    <row r="217" spans="1:36" x14ac:dyDescent="0.25">
      <c r="A217" s="4" t="s">
        <v>408</v>
      </c>
      <c r="B217" s="22" t="s">
        <v>409</v>
      </c>
      <c r="C217" s="6"/>
      <c r="D217" s="6"/>
      <c r="E217" s="6"/>
      <c r="F217" s="6"/>
      <c r="G217" s="6"/>
      <c r="H217" s="6"/>
      <c r="I217" s="6"/>
      <c r="J217" s="6"/>
      <c r="K217" s="8"/>
      <c r="L217" s="8"/>
      <c r="M217" s="6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11"/>
      <c r="AE217" s="13"/>
      <c r="AF217" s="17">
        <f>AE217*$AF$3</f>
        <v>0</v>
      </c>
      <c r="AG217" s="18">
        <v>3588.3192703869818</v>
      </c>
      <c r="AH217" s="18">
        <f>AF217-AG217</f>
        <v>-3588.3192703869818</v>
      </c>
      <c r="AI217" s="18">
        <f>AH217/2</f>
        <v>-1794.1596351934909</v>
      </c>
      <c r="AJ217" s="20">
        <f>AF217-AI217</f>
        <v>1794.1596351934909</v>
      </c>
    </row>
    <row r="218" spans="1:36" x14ac:dyDescent="0.25">
      <c r="A218" s="4" t="s">
        <v>410</v>
      </c>
      <c r="B218" s="22" t="s">
        <v>411</v>
      </c>
      <c r="C218" s="6"/>
      <c r="D218" s="6"/>
      <c r="E218" s="6"/>
      <c r="F218" s="6"/>
      <c r="G218" s="6"/>
      <c r="H218" s="6"/>
      <c r="I218" s="6"/>
      <c r="J218" s="6"/>
      <c r="K218" s="8"/>
      <c r="L218" s="8"/>
      <c r="M218" s="6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11"/>
      <c r="AE218" s="13"/>
      <c r="AF218" s="17">
        <f>AE218*$AF$3</f>
        <v>0</v>
      </c>
      <c r="AG218" s="18">
        <v>5675.9885981194275</v>
      </c>
      <c r="AH218" s="18">
        <f>AF218-AG218</f>
        <v>-5675.9885981194275</v>
      </c>
      <c r="AI218" s="18">
        <f>AH218/2</f>
        <v>-2837.9942990597137</v>
      </c>
      <c r="AJ218" s="20">
        <f>AF218-AI218</f>
        <v>2837.9942990597137</v>
      </c>
    </row>
    <row r="219" spans="1:36" ht="24" x14ac:dyDescent="0.25">
      <c r="A219" s="21" t="s">
        <v>412</v>
      </c>
      <c r="B219" s="22" t="s">
        <v>413</v>
      </c>
      <c r="C219" s="25"/>
      <c r="D219" s="25">
        <v>23170.037926060177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>
        <v>439575.09060015227</v>
      </c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9"/>
      <c r="AE219" s="13">
        <f>SUM(C219:AD219)</f>
        <v>462745.12852621241</v>
      </c>
      <c r="AF219" s="17">
        <f>AE219*$AF$3</f>
        <v>139399.79492302932</v>
      </c>
      <c r="AG219" s="18">
        <v>145542.72468895651</v>
      </c>
      <c r="AH219" s="18">
        <f>AF219-AG219</f>
        <v>-6142.9297659271979</v>
      </c>
      <c r="AI219" s="18">
        <f>AH219/2</f>
        <v>-3071.4648829635989</v>
      </c>
      <c r="AJ219" s="20">
        <f>AF219-AI219</f>
        <v>142471.25980599292</v>
      </c>
    </row>
    <row r="220" spans="1:36" x14ac:dyDescent="0.25">
      <c r="A220" s="21" t="s">
        <v>414</v>
      </c>
      <c r="B220" s="22" t="s">
        <v>415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>
        <v>205797.06999999998</v>
      </c>
      <c r="Y220" s="25"/>
      <c r="Z220" s="25"/>
      <c r="AA220" s="25"/>
      <c r="AB220" s="25"/>
      <c r="AC220" s="25"/>
      <c r="AD220" s="29"/>
      <c r="AE220" s="13">
        <f>SUM(C220:AD220)</f>
        <v>205797.06999999998</v>
      </c>
      <c r="AF220" s="17">
        <f>AE220*$AF$3</f>
        <v>61995.40002750187</v>
      </c>
      <c r="AG220" s="18">
        <v>29365.919849116333</v>
      </c>
      <c r="AH220" s="18">
        <f>AF220-AG220</f>
        <v>32629.480178385536</v>
      </c>
      <c r="AI220" s="18">
        <f>AH220/2</f>
        <v>16314.740089192768</v>
      </c>
      <c r="AJ220" s="20">
        <f>AF220-AI220</f>
        <v>45680.659938309102</v>
      </c>
    </row>
    <row r="221" spans="1:36" x14ac:dyDescent="0.25">
      <c r="A221" s="21" t="s">
        <v>416</v>
      </c>
      <c r="B221" s="22" t="s">
        <v>417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>
        <v>174972.79999999999</v>
      </c>
      <c r="M221" s="25"/>
      <c r="N221" s="25"/>
      <c r="O221" s="25">
        <v>439575.09060015227</v>
      </c>
      <c r="P221" s="25">
        <v>207129.71999999997</v>
      </c>
      <c r="Q221" s="25"/>
      <c r="R221" s="25"/>
      <c r="S221" s="25"/>
      <c r="T221" s="25"/>
      <c r="U221" s="25"/>
      <c r="V221" s="25"/>
      <c r="W221" s="25"/>
      <c r="X221" s="25">
        <v>399488.43</v>
      </c>
      <c r="Y221" s="25"/>
      <c r="Z221" s="25">
        <v>207807.34511203121</v>
      </c>
      <c r="AA221" s="25"/>
      <c r="AB221" s="25"/>
      <c r="AC221" s="25"/>
      <c r="AD221" s="29"/>
      <c r="AE221" s="13">
        <f>SUM(C221:AD221)</f>
        <v>1428973.3857121835</v>
      </c>
      <c r="AF221" s="17">
        <f>AE221*$AF$3</f>
        <v>430471.51582809491</v>
      </c>
      <c r="AG221" s="18">
        <v>577001.89943897235</v>
      </c>
      <c r="AH221" s="18">
        <f>AF221-AG221</f>
        <v>-146530.38361087744</v>
      </c>
      <c r="AI221" s="18">
        <f>AH221/2</f>
        <v>-73265.191805438721</v>
      </c>
      <c r="AJ221" s="20">
        <f>AF221-AI221</f>
        <v>503736.70763353363</v>
      </c>
    </row>
    <row r="222" spans="1:36" x14ac:dyDescent="0.25">
      <c r="AF222" s="14">
        <f>SUM(AF4:AF221)</f>
        <v>49514800.000000022</v>
      </c>
      <c r="AJ222" s="14">
        <f>SUM(AJ4:AJ221)</f>
        <v>49514800.025126956</v>
      </c>
    </row>
  </sheetData>
  <autoFilter ref="A2:AJ222"/>
  <sortState ref="A4:AJ221">
    <sortCondition ref="A4:A221"/>
  </sortState>
  <conditionalFormatting sqref="AH4:AH221">
    <cfRule type="cellIs" dxfId="1" priority="5" operator="greaterThan">
      <formula>0</formula>
    </cfRule>
    <cfRule type="cellIs" dxfId="0" priority="6" operator="lessThan">
      <formula>0</formula>
    </cfRule>
  </conditionalFormatting>
  <pageMargins left="0.3" right="0.3" top="0.9" bottom="0.6" header="0.3" footer="0.3"/>
  <pageSetup paperSize="9" scale="10" orientation="portrait" horizontalDpi="300" verticalDpi="300" r:id="rId1"/>
  <headerFooter>
    <oddFooter>&amp;C &amp;P &amp;R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Recours excep-C2 2017</vt:lpstr>
      <vt:lpstr>'Recours excep-C2 2017'!Impression_des_titres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HAMON</dc:creator>
  <cp:lastModifiedBy>harvey.wiernik</cp:lastModifiedBy>
  <cp:lastPrinted>2016-08-30T09:24:51Z</cp:lastPrinted>
  <dcterms:created xsi:type="dcterms:W3CDTF">2016-08-18T07:42:14Z</dcterms:created>
  <dcterms:modified xsi:type="dcterms:W3CDTF">2017-12-06T11:41:43Z</dcterms:modified>
</cp:coreProperties>
</file>