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1"/>
  </bookViews>
  <sheets>
    <sheet name="Score GIRCI" sheetId="7" r:id="rId1"/>
    <sheet name="Dotations 2023_D26" sheetId="6" r:id="rId2"/>
  </sheets>
  <definedNames>
    <definedName name="_xlnm._FilterDatabase" localSheetId="1" hidden="1">'Dotations 2023_D26'!$A$3:$L$3</definedName>
  </definedName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  <c r="E10" i="7"/>
  <c r="M9" i="7"/>
  <c r="L9" i="7"/>
  <c r="K9" i="7"/>
  <c r="M8" i="7"/>
  <c r="L8" i="7"/>
  <c r="K8" i="7"/>
  <c r="M7" i="7"/>
  <c r="L7" i="7"/>
  <c r="K7" i="7"/>
  <c r="M6" i="7"/>
  <c r="L6" i="7"/>
  <c r="K6" i="7"/>
  <c r="M5" i="7"/>
  <c r="L5" i="7"/>
  <c r="K5" i="7"/>
  <c r="M4" i="7"/>
  <c r="L4" i="7"/>
  <c r="K4" i="7"/>
  <c r="M3" i="7"/>
  <c r="L3" i="7"/>
  <c r="L10" i="7" s="1"/>
  <c r="K3" i="7"/>
  <c r="K10" i="7" s="1"/>
  <c r="J6" i="6"/>
  <c r="M10" i="7" l="1"/>
  <c r="N5" i="7" s="1"/>
  <c r="J11" i="6"/>
  <c r="J5" i="6"/>
  <c r="J7" i="6"/>
  <c r="J8" i="6"/>
  <c r="J9" i="6"/>
  <c r="J10" i="6"/>
  <c r="J4" i="6"/>
  <c r="L4" i="6" s="1"/>
  <c r="I6" i="6"/>
  <c r="H11" i="6"/>
  <c r="I10" i="6" s="1"/>
  <c r="F11" i="6"/>
  <c r="G6" i="6" s="1"/>
  <c r="E11" i="6"/>
  <c r="N8" i="7" l="1"/>
  <c r="N9" i="7"/>
  <c r="N6" i="7"/>
  <c r="N4" i="7"/>
  <c r="N3" i="7"/>
  <c r="N7" i="7"/>
  <c r="I9" i="6"/>
  <c r="G5" i="6"/>
  <c r="I8" i="6"/>
  <c r="I7" i="6"/>
  <c r="I5" i="6"/>
  <c r="I4" i="6"/>
  <c r="G9" i="6"/>
  <c r="G10" i="6"/>
  <c r="G8" i="6"/>
  <c r="G7" i="6"/>
  <c r="N10" i="7" l="1"/>
  <c r="K11" i="6"/>
  <c r="L5" i="6"/>
  <c r="L6" i="6"/>
  <c r="L7" i="6"/>
  <c r="L8" i="6"/>
  <c r="L9" i="6"/>
  <c r="L10" i="6"/>
  <c r="L11" i="6" l="1"/>
  <c r="G4" i="6" l="1"/>
</calcChain>
</file>

<file path=xl/sharedStrings.xml><?xml version="1.0" encoding="utf-8"?>
<sst xmlns="http://schemas.openxmlformats.org/spreadsheetml/2006/main" count="66" uniqueCount="36">
  <si>
    <t>Inter-région</t>
  </si>
  <si>
    <t>Est</t>
  </si>
  <si>
    <t>Ile-de-France</t>
  </si>
  <si>
    <t>Nord-Ouest</t>
  </si>
  <si>
    <t>Grand Ouest</t>
  </si>
  <si>
    <t>Sud-Est</t>
  </si>
  <si>
    <t>Sud-Méditerranée</t>
  </si>
  <si>
    <t>Sud-Ouest Outre-Mer</t>
  </si>
  <si>
    <t>TOTAL</t>
  </si>
  <si>
    <t>Finess ARBUST</t>
  </si>
  <si>
    <t>Catégorie</t>
  </si>
  <si>
    <t>GCS SOHO</t>
  </si>
  <si>
    <t>GCS</t>
  </si>
  <si>
    <t>GCS "GROUPEMENT DU GRAND-EST-G.G.EST" CHU DIJON</t>
  </si>
  <si>
    <t>FONDATION OPHTALMOLOGIQUE ROTHSCHILD</t>
  </si>
  <si>
    <t>EBNL</t>
  </si>
  <si>
    <t>CHR/U LILLE</t>
  </si>
  <si>
    <t>CHR/U</t>
  </si>
  <si>
    <t>GCS"HOPITAUX UNIVERSITAIRES GRAND OUEST" (HUGO)</t>
  </si>
  <si>
    <t>GCS DE MOYENS GIRCI MEDITERRANEE</t>
  </si>
  <si>
    <t>HOSPICES CIVILS DE LYON</t>
  </si>
  <si>
    <t>Raison Sociale</t>
  </si>
  <si>
    <t>Dotations EMRC en cancérologie 2023</t>
  </si>
  <si>
    <t>Mission "Coordination territoriale" 2023</t>
  </si>
  <si>
    <t>Score GIRCI score (LI)²/ chercheurs actifs</t>
  </si>
  <si>
    <t>Part variable théorique</t>
  </si>
  <si>
    <t>Dotation GIRCI</t>
  </si>
  <si>
    <t>Part variable</t>
  </si>
  <si>
    <t>Dotations GIRCI 2023</t>
  </si>
  <si>
    <t>Nb LI déposés</t>
  </si>
  <si>
    <t>Nb chercheurs actifs</t>
  </si>
  <si>
    <t>ratio (LI)²/chercheurs actifs</t>
  </si>
  <si>
    <t>Score (LI)²/actifs</t>
  </si>
  <si>
    <t>Part variable avec coefficient géographique</t>
  </si>
  <si>
    <t>Part socle = dotation 2022</t>
  </si>
  <si>
    <t>Part variable réelle = part variable avec coefficient géographique appliquée au montant total de la part variable théorique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</si>
</sst>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0" fontId="0" fillId="0" borderId="0" xfId="1" applyNumberFormat="1" applyFont="1"/>
    <xf numFmtId="0" fontId="3" fillId="0" borderId="2" xfId="0" applyFont="1" applyFill="1" applyBorder="1" applyAlignment="1" applyProtection="1">
      <alignment horizontal="left" vertical="center"/>
      <protection hidden="1"/>
    </xf>
    <xf numFmtId="0" fontId="0" fillId="0" borderId="2" xfId="0" applyBorder="1"/>
    <xf numFmtId="10" fontId="0" fillId="0" borderId="0" xfId="1" applyNumberFormat="1" applyFont="1" applyFill="1" applyBorder="1"/>
    <xf numFmtId="4" fontId="0" fillId="0" borderId="0" xfId="0" applyNumberFormat="1"/>
    <xf numFmtId="164" fontId="0" fillId="0" borderId="1" xfId="3" applyNumberFormat="1" applyFont="1" applyBorder="1"/>
    <xf numFmtId="43" fontId="0" fillId="0" borderId="1" xfId="2" applyFont="1" applyBorder="1"/>
    <xf numFmtId="164" fontId="0" fillId="0" borderId="2" xfId="3" applyNumberFormat="1" applyFont="1" applyBorder="1"/>
    <xf numFmtId="43" fontId="1" fillId="0" borderId="3" xfId="2" applyFont="1" applyBorder="1"/>
    <xf numFmtId="164" fontId="1" fillId="0" borderId="14" xfId="3" applyNumberFormat="1" applyFont="1" applyBorder="1"/>
    <xf numFmtId="164" fontId="1" fillId="0" borderId="3" xfId="3" applyNumberFormat="1" applyFont="1" applyBorder="1"/>
    <xf numFmtId="164" fontId="1" fillId="0" borderId="10" xfId="3" applyNumberFormat="1" applyFont="1" applyBorder="1"/>
    <xf numFmtId="164" fontId="1" fillId="0" borderId="12" xfId="3" applyNumberFormat="1" applyFont="1" applyBorder="1"/>
    <xf numFmtId="0" fontId="3" fillId="0" borderId="13" xfId="0" applyFont="1" applyBorder="1"/>
    <xf numFmtId="0" fontId="3" fillId="0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/>
    <xf numFmtId="164" fontId="0" fillId="0" borderId="13" xfId="3" applyNumberFormat="1" applyFont="1" applyBorder="1"/>
    <xf numFmtId="43" fontId="0" fillId="0" borderId="13" xfId="2" applyFont="1" applyBorder="1"/>
    <xf numFmtId="164" fontId="1" fillId="0" borderId="16" xfId="3" applyNumberFormat="1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0" fillId="0" borderId="22" xfId="3" applyNumberFormat="1" applyFont="1" applyBorder="1"/>
    <xf numFmtId="0" fontId="3" fillId="0" borderId="15" xfId="0" quotePrefix="1" applyNumberFormat="1" applyFont="1" applyFill="1" applyBorder="1" applyAlignment="1" applyProtection="1">
      <alignment horizontal="left" vertical="center"/>
      <protection hidden="1"/>
    </xf>
    <xf numFmtId="0" fontId="3" fillId="0" borderId="9" xfId="0" applyNumberFormat="1" applyFont="1" applyFill="1" applyBorder="1" applyAlignment="1" applyProtection="1">
      <alignment horizontal="left" vertical="center"/>
      <protection hidden="1"/>
    </xf>
    <xf numFmtId="0" fontId="3" fillId="0" borderId="9" xfId="0" quotePrefix="1" applyNumberFormat="1" applyFont="1" applyFill="1" applyBorder="1" applyAlignment="1" applyProtection="1">
      <alignment horizontal="left" vertical="center"/>
      <protection hidden="1"/>
    </xf>
    <xf numFmtId="0" fontId="3" fillId="0" borderId="11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Border="1"/>
    <xf numFmtId="2" fontId="0" fillId="2" borderId="1" xfId="0" applyNumberFormat="1" applyFill="1" applyBorder="1"/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1" fillId="0" borderId="3" xfId="0" applyFont="1" applyBorder="1"/>
    <xf numFmtId="0" fontId="1" fillId="2" borderId="3" xfId="0" applyFont="1" applyFill="1" applyBorder="1"/>
    <xf numFmtId="9" fontId="0" fillId="0" borderId="0" xfId="1" applyFont="1"/>
    <xf numFmtId="164" fontId="0" fillId="0" borderId="0" xfId="1" applyNumberFormat="1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">
    <cellStyle name="Milliers" xfId="2" builtinId="3"/>
    <cellStyle name="Monétaire" xfId="3" builtinId="4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21" sqref="B21"/>
    </sheetView>
  </sheetViews>
  <sheetFormatPr baseColWidth="10" defaultRowHeight="15" x14ac:dyDescent="0.25"/>
  <cols>
    <col min="1" max="1" width="10" bestFit="1" customWidth="1"/>
    <col min="2" max="2" width="51.140625" bestFit="1" customWidth="1"/>
    <col min="3" max="3" width="11.42578125" customWidth="1"/>
    <col min="4" max="4" width="20.28515625" customWidth="1"/>
    <col min="5" max="5" width="6" bestFit="1" customWidth="1"/>
    <col min="6" max="6" width="6.140625" bestFit="1" customWidth="1"/>
    <col min="7" max="7" width="7" bestFit="1" customWidth="1"/>
    <col min="8" max="11" width="6" bestFit="1" customWidth="1"/>
    <col min="12" max="12" width="7" bestFit="1" customWidth="1"/>
    <col min="13" max="13" width="6" bestFit="1" customWidth="1"/>
  </cols>
  <sheetData>
    <row r="1" spans="1:14" ht="30" customHeight="1" x14ac:dyDescent="0.25">
      <c r="A1" s="31" t="s">
        <v>9</v>
      </c>
      <c r="B1" s="31" t="s">
        <v>21</v>
      </c>
      <c r="C1" s="32" t="s">
        <v>10</v>
      </c>
      <c r="D1" s="33" t="s">
        <v>0</v>
      </c>
      <c r="E1" s="43" t="s">
        <v>29</v>
      </c>
      <c r="F1" s="44"/>
      <c r="G1" s="44"/>
      <c r="H1" s="43" t="s">
        <v>30</v>
      </c>
      <c r="I1" s="44"/>
      <c r="J1" s="44"/>
      <c r="K1" s="43" t="s">
        <v>31</v>
      </c>
      <c r="L1" s="44"/>
      <c r="M1" s="44"/>
      <c r="N1" s="45" t="s">
        <v>32</v>
      </c>
    </row>
    <row r="2" spans="1:14" x14ac:dyDescent="0.25">
      <c r="A2" s="31"/>
      <c r="B2" s="31"/>
      <c r="C2" s="32"/>
      <c r="D2" s="33"/>
      <c r="E2" s="33">
        <v>2019</v>
      </c>
      <c r="F2" s="33">
        <v>2020</v>
      </c>
      <c r="G2" s="33">
        <v>2021</v>
      </c>
      <c r="H2" s="33">
        <v>2019</v>
      </c>
      <c r="I2" s="33">
        <v>2020</v>
      </c>
      <c r="J2" s="33">
        <v>2021</v>
      </c>
      <c r="K2" s="33">
        <v>2019</v>
      </c>
      <c r="L2" s="33">
        <v>2020</v>
      </c>
      <c r="M2" s="33">
        <v>2021</v>
      </c>
      <c r="N2" s="45"/>
    </row>
    <row r="3" spans="1:14" x14ac:dyDescent="0.25">
      <c r="A3" s="34">
        <v>130047129</v>
      </c>
      <c r="B3" s="35" t="s">
        <v>19</v>
      </c>
      <c r="C3" s="3" t="s">
        <v>12</v>
      </c>
      <c r="D3" s="2" t="s">
        <v>6</v>
      </c>
      <c r="E3" s="2">
        <v>18</v>
      </c>
      <c r="F3" s="2">
        <v>45</v>
      </c>
      <c r="G3" s="2">
        <v>31</v>
      </c>
      <c r="H3" s="2">
        <v>2001</v>
      </c>
      <c r="I3" s="2">
        <v>1975</v>
      </c>
      <c r="J3" s="2">
        <v>2085</v>
      </c>
      <c r="K3" s="11">
        <f t="shared" ref="K3:M9" si="0">(E3*E3)/H3</f>
        <v>0.16191904047976011</v>
      </c>
      <c r="L3" s="11">
        <f t="shared" si="0"/>
        <v>1.0253164556962024</v>
      </c>
      <c r="M3" s="11">
        <f t="shared" si="0"/>
        <v>0.46091127098321344</v>
      </c>
      <c r="N3" s="36">
        <f t="shared" ref="N3:N9" si="1">((M3/M$10)/3)+((L3/L$10)/3)+((K3/K$10)/3)</f>
        <v>5.858057918083856E-2</v>
      </c>
    </row>
    <row r="4" spans="1:14" x14ac:dyDescent="0.25">
      <c r="A4" s="37">
        <v>210011789</v>
      </c>
      <c r="B4" s="3" t="s">
        <v>13</v>
      </c>
      <c r="C4" s="3" t="s">
        <v>12</v>
      </c>
      <c r="D4" s="2" t="s">
        <v>1</v>
      </c>
      <c r="E4" s="2">
        <v>43</v>
      </c>
      <c r="F4" s="2">
        <v>51</v>
      </c>
      <c r="G4" s="2">
        <v>52</v>
      </c>
      <c r="H4" s="2">
        <v>2797</v>
      </c>
      <c r="I4" s="2">
        <v>2916</v>
      </c>
      <c r="J4" s="2">
        <v>2975</v>
      </c>
      <c r="K4" s="11">
        <f t="shared" si="0"/>
        <v>0.66106542724347517</v>
      </c>
      <c r="L4" s="11">
        <f t="shared" si="0"/>
        <v>0.89197530864197527</v>
      </c>
      <c r="M4" s="11">
        <f t="shared" si="0"/>
        <v>0.90890756302521003</v>
      </c>
      <c r="N4" s="36">
        <f t="shared" si="1"/>
        <v>0.10011281285925241</v>
      </c>
    </row>
    <row r="5" spans="1:14" x14ac:dyDescent="0.25">
      <c r="A5" s="34">
        <v>330059502</v>
      </c>
      <c r="B5" s="3" t="s">
        <v>11</v>
      </c>
      <c r="C5" s="3" t="s">
        <v>12</v>
      </c>
      <c r="D5" s="2" t="s">
        <v>7</v>
      </c>
      <c r="E5" s="2">
        <v>83</v>
      </c>
      <c r="F5" s="2">
        <v>130</v>
      </c>
      <c r="G5" s="2">
        <v>104</v>
      </c>
      <c r="H5" s="2">
        <v>4784</v>
      </c>
      <c r="I5" s="2">
        <v>5026</v>
      </c>
      <c r="J5" s="2">
        <v>5263</v>
      </c>
      <c r="K5" s="11">
        <f t="shared" si="0"/>
        <v>1.4400083612040133</v>
      </c>
      <c r="L5" s="11">
        <f t="shared" si="0"/>
        <v>3.3625149224035016</v>
      </c>
      <c r="M5" s="11">
        <f t="shared" si="0"/>
        <v>2.0551016530495914</v>
      </c>
      <c r="N5" s="36">
        <f t="shared" si="1"/>
        <v>0.26237126563957847</v>
      </c>
    </row>
    <row r="6" spans="1:14" x14ac:dyDescent="0.25">
      <c r="A6" s="34">
        <v>490018934</v>
      </c>
      <c r="B6" s="3" t="s">
        <v>18</v>
      </c>
      <c r="C6" s="3" t="s">
        <v>12</v>
      </c>
      <c r="D6" s="1" t="s">
        <v>4</v>
      </c>
      <c r="E6" s="2">
        <v>68</v>
      </c>
      <c r="F6" s="2">
        <v>67</v>
      </c>
      <c r="G6" s="2">
        <v>59</v>
      </c>
      <c r="H6" s="2">
        <v>3422</v>
      </c>
      <c r="I6" s="2">
        <v>3504</v>
      </c>
      <c r="J6" s="2">
        <v>3682</v>
      </c>
      <c r="K6" s="11">
        <f t="shared" si="0"/>
        <v>1.3512565751022794</v>
      </c>
      <c r="L6" s="11">
        <f t="shared" si="0"/>
        <v>1.2811073059360731</v>
      </c>
      <c r="M6" s="11">
        <f t="shared" si="0"/>
        <v>0.94541010320478003</v>
      </c>
      <c r="N6" s="36">
        <f t="shared" si="1"/>
        <v>0.14757313293146077</v>
      </c>
    </row>
    <row r="7" spans="1:14" x14ac:dyDescent="0.25">
      <c r="A7" s="37">
        <v>590780193</v>
      </c>
      <c r="B7" s="3" t="s">
        <v>16</v>
      </c>
      <c r="C7" s="3" t="s">
        <v>17</v>
      </c>
      <c r="D7" s="2" t="s">
        <v>3</v>
      </c>
      <c r="E7" s="2">
        <v>43</v>
      </c>
      <c r="F7" s="2">
        <v>80</v>
      </c>
      <c r="G7" s="2">
        <v>56</v>
      </c>
      <c r="H7" s="2">
        <v>3010</v>
      </c>
      <c r="I7" s="2">
        <v>3028</v>
      </c>
      <c r="J7" s="2">
        <v>3083</v>
      </c>
      <c r="K7" s="11">
        <f t="shared" si="0"/>
        <v>0.61428571428571432</v>
      </c>
      <c r="L7" s="11">
        <f t="shared" si="0"/>
        <v>2.1136063408190227</v>
      </c>
      <c r="M7" s="11">
        <f t="shared" si="0"/>
        <v>1.0171910476808304</v>
      </c>
      <c r="N7" s="36">
        <f t="shared" si="1"/>
        <v>0.13786596531578468</v>
      </c>
    </row>
    <row r="8" spans="1:14" x14ac:dyDescent="0.25">
      <c r="A8" s="37">
        <v>690781810</v>
      </c>
      <c r="B8" s="4" t="s">
        <v>20</v>
      </c>
      <c r="C8" s="3" t="s">
        <v>17</v>
      </c>
      <c r="D8" s="2" t="s">
        <v>5</v>
      </c>
      <c r="E8" s="2">
        <v>61</v>
      </c>
      <c r="F8" s="2">
        <v>85</v>
      </c>
      <c r="G8" s="2">
        <v>55</v>
      </c>
      <c r="H8" s="2">
        <v>3559</v>
      </c>
      <c r="I8" s="2">
        <v>3801</v>
      </c>
      <c r="J8" s="2">
        <v>4155</v>
      </c>
      <c r="K8" s="11">
        <f t="shared" si="0"/>
        <v>1.0455184040460803</v>
      </c>
      <c r="L8" s="11">
        <f t="shared" si="0"/>
        <v>1.9008155748487241</v>
      </c>
      <c r="M8" s="11">
        <f t="shared" si="0"/>
        <v>0.72803850782190127</v>
      </c>
      <c r="N8" s="36">
        <f t="shared" si="1"/>
        <v>0.1402183529604531</v>
      </c>
    </row>
    <row r="9" spans="1:14" ht="15.75" thickBot="1" x14ac:dyDescent="0.3">
      <c r="A9" s="38">
        <v>750000549</v>
      </c>
      <c r="B9" s="6" t="s">
        <v>14</v>
      </c>
      <c r="C9" s="6" t="s">
        <v>15</v>
      </c>
      <c r="D9" s="7" t="s">
        <v>2</v>
      </c>
      <c r="E9" s="7">
        <v>115</v>
      </c>
      <c r="F9" s="7">
        <v>101</v>
      </c>
      <c r="G9" s="7">
        <v>116</v>
      </c>
      <c r="H9" s="7">
        <v>9612</v>
      </c>
      <c r="I9" s="7">
        <v>10200</v>
      </c>
      <c r="J9" s="7">
        <v>11012</v>
      </c>
      <c r="K9" s="11">
        <f t="shared" si="0"/>
        <v>1.3758843112775696</v>
      </c>
      <c r="L9" s="11">
        <f t="shared" si="0"/>
        <v>1.0000980392156862</v>
      </c>
      <c r="M9" s="11">
        <f t="shared" si="0"/>
        <v>1.2219397021431166</v>
      </c>
      <c r="N9" s="36">
        <f t="shared" si="1"/>
        <v>0.15327789111263193</v>
      </c>
    </row>
    <row r="10" spans="1:14" ht="15.75" thickBot="1" x14ac:dyDescent="0.3">
      <c r="A10" s="46" t="s">
        <v>8</v>
      </c>
      <c r="B10" s="47"/>
      <c r="C10" s="47"/>
      <c r="D10" s="48"/>
      <c r="E10" s="39">
        <f t="shared" ref="E10:M10" si="2">SUM(E3:E9)</f>
        <v>431</v>
      </c>
      <c r="F10" s="39">
        <f t="shared" si="2"/>
        <v>559</v>
      </c>
      <c r="G10" s="39">
        <f t="shared" si="2"/>
        <v>473</v>
      </c>
      <c r="H10" s="39">
        <f t="shared" si="2"/>
        <v>29185</v>
      </c>
      <c r="I10" s="39">
        <f t="shared" si="2"/>
        <v>30450</v>
      </c>
      <c r="J10" s="39">
        <f t="shared" si="2"/>
        <v>32255</v>
      </c>
      <c r="K10" s="13">
        <f t="shared" si="2"/>
        <v>6.6499378336388926</v>
      </c>
      <c r="L10" s="13">
        <f t="shared" si="2"/>
        <v>11.575433947561187</v>
      </c>
      <c r="M10" s="13">
        <f t="shared" si="2"/>
        <v>7.3374998479086431</v>
      </c>
      <c r="N10" s="40">
        <f t="shared" ref="N10" si="3">SUM(N3:N9)</f>
        <v>0.99999999999999989</v>
      </c>
    </row>
    <row r="23" spans="6:7" x14ac:dyDescent="0.25">
      <c r="F23" s="41"/>
      <c r="G23" s="41"/>
    </row>
    <row r="24" spans="6:7" x14ac:dyDescent="0.25">
      <c r="F24" s="41"/>
      <c r="G24" s="41"/>
    </row>
    <row r="25" spans="6:7" x14ac:dyDescent="0.25">
      <c r="F25" s="41"/>
      <c r="G25" s="41"/>
    </row>
    <row r="26" spans="6:7" x14ac:dyDescent="0.25">
      <c r="F26" s="41"/>
      <c r="G26" s="41"/>
    </row>
    <row r="27" spans="6:7" x14ac:dyDescent="0.25">
      <c r="F27" s="41"/>
      <c r="G27" s="41"/>
    </row>
    <row r="28" spans="6:7" x14ac:dyDescent="0.25">
      <c r="F28" s="41"/>
      <c r="G28" s="41"/>
    </row>
    <row r="29" spans="6:7" x14ac:dyDescent="0.25">
      <c r="F29" s="41"/>
      <c r="G29" s="41"/>
    </row>
    <row r="30" spans="6:7" x14ac:dyDescent="0.25">
      <c r="F30" s="41"/>
      <c r="G30" s="41"/>
    </row>
  </sheetData>
  <mergeCells count="5">
    <mergeCell ref="E1:G1"/>
    <mergeCell ref="H1:J1"/>
    <mergeCell ref="K1:M1"/>
    <mergeCell ref="N1:N2"/>
    <mergeCell ref="A10:D10"/>
  </mergeCells>
  <pageMargins left="0.7" right="0.7" top="0.75" bottom="0.75" header="0.3" footer="0.3"/>
  <pageSetup paperSize="9" orientation="portrait" r:id="rId1"/>
  <ignoredErrors>
    <ignoredError sqref="E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A3"/>
    </sheetView>
  </sheetViews>
  <sheetFormatPr baseColWidth="10" defaultRowHeight="15" x14ac:dyDescent="0.25"/>
  <cols>
    <col min="1" max="1" width="12.42578125" customWidth="1"/>
    <col min="2" max="2" width="51.140625" customWidth="1"/>
    <col min="3" max="3" width="9.5703125" customWidth="1"/>
    <col min="4" max="4" width="20.28515625" bestFit="1" customWidth="1"/>
    <col min="5" max="5" width="13.140625" customWidth="1"/>
    <col min="6" max="6" width="11.140625" customWidth="1"/>
    <col min="7" max="7" width="13.28515625" customWidth="1"/>
    <col min="8" max="8" width="13.140625" customWidth="1"/>
    <col min="9" max="9" width="16.42578125" customWidth="1"/>
    <col min="10" max="10" width="14.42578125" customWidth="1"/>
    <col min="11" max="11" width="14.28515625" customWidth="1"/>
    <col min="12" max="12" width="15.140625" customWidth="1"/>
  </cols>
  <sheetData>
    <row r="1" spans="1:13" x14ac:dyDescent="0.25">
      <c r="A1" s="56" t="s">
        <v>9</v>
      </c>
      <c r="B1" s="59" t="s">
        <v>21</v>
      </c>
      <c r="C1" s="62" t="s">
        <v>10</v>
      </c>
      <c r="D1" s="65" t="s">
        <v>0</v>
      </c>
      <c r="E1" s="49" t="s">
        <v>26</v>
      </c>
      <c r="F1" s="49"/>
      <c r="G1" s="49"/>
      <c r="H1" s="49"/>
      <c r="I1" s="49"/>
      <c r="J1" s="49"/>
      <c r="K1" s="53" t="s">
        <v>22</v>
      </c>
      <c r="L1" s="50" t="s">
        <v>23</v>
      </c>
    </row>
    <row r="2" spans="1:13" ht="15" customHeight="1" x14ac:dyDescent="0.25">
      <c r="A2" s="57"/>
      <c r="B2" s="60"/>
      <c r="C2" s="63"/>
      <c r="D2" s="66"/>
      <c r="E2" s="68" t="s">
        <v>34</v>
      </c>
      <c r="F2" s="70" t="s">
        <v>27</v>
      </c>
      <c r="G2" s="71"/>
      <c r="H2" s="71"/>
      <c r="I2" s="72"/>
      <c r="J2" s="68" t="s">
        <v>28</v>
      </c>
      <c r="K2" s="54"/>
      <c r="L2" s="51"/>
    </row>
    <row r="3" spans="1:13" ht="135.75" thickBot="1" x14ac:dyDescent="0.3">
      <c r="A3" s="58"/>
      <c r="B3" s="61"/>
      <c r="C3" s="64"/>
      <c r="D3" s="67"/>
      <c r="E3" s="69"/>
      <c r="F3" s="24" t="s">
        <v>24</v>
      </c>
      <c r="G3" s="24" t="s">
        <v>25</v>
      </c>
      <c r="H3" s="24" t="s">
        <v>33</v>
      </c>
      <c r="I3" s="25" t="s">
        <v>35</v>
      </c>
      <c r="J3" s="69"/>
      <c r="K3" s="55"/>
      <c r="L3" s="52"/>
    </row>
    <row r="4" spans="1:13" x14ac:dyDescent="0.25">
      <c r="A4" s="27">
        <v>130047129</v>
      </c>
      <c r="B4" s="18" t="s">
        <v>19</v>
      </c>
      <c r="C4" s="19" t="s">
        <v>12</v>
      </c>
      <c r="D4" s="20" t="s">
        <v>6</v>
      </c>
      <c r="E4" s="21">
        <v>646941.81700051134</v>
      </c>
      <c r="F4" s="22">
        <v>5.858057918083856E-2</v>
      </c>
      <c r="G4" s="10">
        <f>F4*G$11/F$11</f>
        <v>53568.747785552252</v>
      </c>
      <c r="H4" s="21">
        <v>53568.747785552252</v>
      </c>
      <c r="I4" s="26">
        <f>H4*I$11/H$11</f>
        <v>52043.150515636349</v>
      </c>
      <c r="J4" s="21">
        <f>E4+I4</f>
        <v>698984.96751614765</v>
      </c>
      <c r="K4" s="21">
        <v>561448.64886526891</v>
      </c>
      <c r="L4" s="23">
        <f>J4+K4</f>
        <v>1260433.6163814166</v>
      </c>
    </row>
    <row r="5" spans="1:13" x14ac:dyDescent="0.25">
      <c r="A5" s="28">
        <v>210011789</v>
      </c>
      <c r="B5" s="3" t="s">
        <v>13</v>
      </c>
      <c r="C5" s="3" t="s">
        <v>12</v>
      </c>
      <c r="D5" s="2" t="s">
        <v>1</v>
      </c>
      <c r="E5" s="10">
        <v>968467.30177550553</v>
      </c>
      <c r="F5" s="11">
        <v>0.10011281285925241</v>
      </c>
      <c r="G5" s="10">
        <f t="shared" ref="G5:G10" si="0">F5*G$11/F$11</f>
        <v>91547.712520972666</v>
      </c>
      <c r="H5" s="10">
        <v>91547.712520972666</v>
      </c>
      <c r="I5" s="26">
        <f t="shared" ref="I5:I10" si="1">H5*I$11/H$11</f>
        <v>88940.503167336996</v>
      </c>
      <c r="J5" s="21">
        <f t="shared" ref="J5:J10" si="2">E5+I5</f>
        <v>1057407.8049428426</v>
      </c>
      <c r="K5" s="10">
        <v>922644.64095185359</v>
      </c>
      <c r="L5" s="16">
        <f t="shared" ref="L5:L10" si="3">J5+K5</f>
        <v>1980052.4458946963</v>
      </c>
    </row>
    <row r="6" spans="1:13" x14ac:dyDescent="0.25">
      <c r="A6" s="29">
        <v>330059502</v>
      </c>
      <c r="B6" s="3" t="s">
        <v>11</v>
      </c>
      <c r="C6" s="3" t="s">
        <v>12</v>
      </c>
      <c r="D6" s="2" t="s">
        <v>7</v>
      </c>
      <c r="E6" s="10">
        <v>2070905.9136299561</v>
      </c>
      <c r="F6" s="11">
        <v>0.26237126563957847</v>
      </c>
      <c r="G6" s="10">
        <f t="shared" si="0"/>
        <v>239924.22662526363</v>
      </c>
      <c r="H6" s="10">
        <v>256918.85934455314</v>
      </c>
      <c r="I6" s="26">
        <f t="shared" si="1"/>
        <v>249602.00527181951</v>
      </c>
      <c r="J6" s="21">
        <f>E6+I6</f>
        <v>2320507.9189017755</v>
      </c>
      <c r="K6" s="10">
        <v>1473178.060013141</v>
      </c>
      <c r="L6" s="16">
        <f t="shared" si="3"/>
        <v>3793685.9789149165</v>
      </c>
      <c r="M6" s="5"/>
    </row>
    <row r="7" spans="1:13" x14ac:dyDescent="0.25">
      <c r="A7" s="29">
        <v>490018934</v>
      </c>
      <c r="B7" s="3" t="s">
        <v>18</v>
      </c>
      <c r="C7" s="3" t="s">
        <v>12</v>
      </c>
      <c r="D7" s="1" t="s">
        <v>4</v>
      </c>
      <c r="E7" s="10">
        <v>967165.63644660171</v>
      </c>
      <c r="F7" s="11">
        <v>0.14757313293146077</v>
      </c>
      <c r="G7" s="10">
        <f t="shared" si="0"/>
        <v>134947.58926034975</v>
      </c>
      <c r="H7" s="10">
        <v>134947.58926034975</v>
      </c>
      <c r="I7" s="26">
        <f t="shared" si="1"/>
        <v>131104.38436443752</v>
      </c>
      <c r="J7" s="21">
        <f t="shared" si="2"/>
        <v>1098270.0208110393</v>
      </c>
      <c r="K7" s="10">
        <v>946246.73489674483</v>
      </c>
      <c r="L7" s="16">
        <f t="shared" si="3"/>
        <v>2044516.7557077841</v>
      </c>
      <c r="M7" s="5"/>
    </row>
    <row r="8" spans="1:13" x14ac:dyDescent="0.25">
      <c r="A8" s="28">
        <v>590780193</v>
      </c>
      <c r="B8" s="3" t="s">
        <v>16</v>
      </c>
      <c r="C8" s="3" t="s">
        <v>17</v>
      </c>
      <c r="D8" s="2" t="s">
        <v>3</v>
      </c>
      <c r="E8" s="10">
        <v>968467.30177550553</v>
      </c>
      <c r="F8" s="11">
        <v>0.13786596531578468</v>
      </c>
      <c r="G8" s="10">
        <f t="shared" si="0"/>
        <v>126070.91338947814</v>
      </c>
      <c r="H8" s="10">
        <v>126070.91338947814</v>
      </c>
      <c r="I8" s="26">
        <f t="shared" si="1"/>
        <v>122480.50948358985</v>
      </c>
      <c r="J8" s="21">
        <f t="shared" si="2"/>
        <v>1090947.8112590953</v>
      </c>
      <c r="K8" s="10">
        <v>681614.29113427026</v>
      </c>
      <c r="L8" s="16">
        <f t="shared" si="3"/>
        <v>1772562.1023933655</v>
      </c>
      <c r="M8" s="5"/>
    </row>
    <row r="9" spans="1:13" x14ac:dyDescent="0.25">
      <c r="A9" s="28">
        <v>690781810</v>
      </c>
      <c r="B9" s="4" t="s">
        <v>20</v>
      </c>
      <c r="C9" s="3" t="s">
        <v>17</v>
      </c>
      <c r="D9" s="2" t="s">
        <v>5</v>
      </c>
      <c r="E9" s="10">
        <v>968467.30177550553</v>
      </c>
      <c r="F9" s="11">
        <v>0.1402183529604531</v>
      </c>
      <c r="G9" s="10">
        <f t="shared" si="0"/>
        <v>128222.04371617027</v>
      </c>
      <c r="H9" s="10">
        <v>128222.04371617027</v>
      </c>
      <c r="I9" s="26">
        <f t="shared" si="1"/>
        <v>124570.37725162048</v>
      </c>
      <c r="J9" s="21">
        <f t="shared" si="2"/>
        <v>1093037.6790271259</v>
      </c>
      <c r="K9" s="10">
        <v>992028.26362106449</v>
      </c>
      <c r="L9" s="16">
        <f t="shared" si="3"/>
        <v>2085065.9426481905</v>
      </c>
      <c r="M9" s="5"/>
    </row>
    <row r="10" spans="1:13" ht="15.75" thickBot="1" x14ac:dyDescent="0.3">
      <c r="A10" s="30">
        <v>750000549</v>
      </c>
      <c r="B10" s="6" t="s">
        <v>14</v>
      </c>
      <c r="C10" s="6" t="s">
        <v>15</v>
      </c>
      <c r="D10" s="7" t="s">
        <v>2</v>
      </c>
      <c r="E10" s="10">
        <v>1036260.012899791</v>
      </c>
      <c r="F10" s="11">
        <v>0.15327789111263193</v>
      </c>
      <c r="G10" s="10">
        <f t="shared" si="0"/>
        <v>140164.27978232881</v>
      </c>
      <c r="H10" s="12">
        <v>149975.77936709183</v>
      </c>
      <c r="I10" s="26">
        <f t="shared" si="1"/>
        <v>145704.58302567474</v>
      </c>
      <c r="J10" s="21">
        <f t="shared" si="2"/>
        <v>1181964.5959254657</v>
      </c>
      <c r="K10" s="12">
        <v>1825976.349251555</v>
      </c>
      <c r="L10" s="16">
        <f t="shared" si="3"/>
        <v>3007940.9451770205</v>
      </c>
      <c r="M10" s="5"/>
    </row>
    <row r="11" spans="1:13" ht="15.75" thickBot="1" x14ac:dyDescent="0.3">
      <c r="A11" s="46" t="s">
        <v>8</v>
      </c>
      <c r="B11" s="47"/>
      <c r="C11" s="47"/>
      <c r="D11" s="48"/>
      <c r="E11" s="15">
        <f t="shared" ref="E11" si="4">SUM(E4:E10)</f>
        <v>7626675.2853033775</v>
      </c>
      <c r="F11" s="13">
        <f t="shared" ref="F11" si="5">SUM(F4:F10)</f>
        <v>0.99999999999999989</v>
      </c>
      <c r="G11" s="15">
        <v>914445.51308011543</v>
      </c>
      <c r="H11" s="15">
        <f t="shared" ref="H11" si="6">SUM(H4:H10)</f>
        <v>941251.64538416802</v>
      </c>
      <c r="I11" s="14">
        <v>914445.51308011543</v>
      </c>
      <c r="J11" s="15">
        <f>SUM(J4:J10)</f>
        <v>8541120.798383493</v>
      </c>
      <c r="K11" s="15">
        <f t="shared" ref="K11:L11" si="7">SUM(K4:K10)</f>
        <v>7403136.9887338979</v>
      </c>
      <c r="L11" s="17">
        <f t="shared" si="7"/>
        <v>15944257.78711739</v>
      </c>
    </row>
    <row r="13" spans="1:13" x14ac:dyDescent="0.25">
      <c r="J13" s="8"/>
    </row>
    <row r="14" spans="1:13" x14ac:dyDescent="0.25">
      <c r="J14" s="42"/>
      <c r="K14" s="9"/>
    </row>
    <row r="15" spans="1:13" x14ac:dyDescent="0.25">
      <c r="J15" s="8"/>
    </row>
    <row r="16" spans="1:13" x14ac:dyDescent="0.25">
      <c r="J16" s="8"/>
    </row>
    <row r="17" spans="10:10" x14ac:dyDescent="0.25">
      <c r="J17" s="8"/>
    </row>
  </sheetData>
  <autoFilter ref="A3:L3"/>
  <mergeCells count="11">
    <mergeCell ref="A11:D11"/>
    <mergeCell ref="E1:J1"/>
    <mergeCell ref="L1:L3"/>
    <mergeCell ref="K1:K3"/>
    <mergeCell ref="A1:A3"/>
    <mergeCell ref="B1:B3"/>
    <mergeCell ref="C1:C3"/>
    <mergeCell ref="D1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 GIRCI</vt:lpstr>
      <vt:lpstr>Dotations 2023_D26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2019-06-04T16:29:05Z</dcterms:created>
  <dcterms:modified xsi:type="dcterms:W3CDTF">2023-06-23T00:18:41Z</dcterms:modified>
</cp:coreProperties>
</file>